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72" activeTab="0"/>
  </bookViews>
  <sheets>
    <sheet name="目录" sheetId="1" r:id="rId1"/>
    <sheet name="第一部分  一般公共预算" sheetId="2" r:id="rId2"/>
    <sheet name="2020年度一般公共预算收入决算表（公开01表）" sheetId="3" r:id="rId3"/>
    <sheet name="2020年度一般公共预算支出决算表（公开02表）" sheetId="4" r:id="rId4"/>
    <sheet name="2020年度一般公共预算本级支出决算表 （公开03表）" sheetId="5" r:id="rId5"/>
    <sheet name="2020年度一般公共预算本级基本支出决算表（公开04表）" sheetId="6" r:id="rId6"/>
    <sheet name="2020年度一般公共预算税收返还和转移支付决算数（公开05表）" sheetId="7" r:id="rId7"/>
    <sheet name="2020年度专项转移支付分地区、分项目明细表（公开05-1表）" sheetId="8" r:id="rId8"/>
    <sheet name="2020年度政府一般债务限额和余额情况决算表（公开06表）" sheetId="9" r:id="rId9"/>
    <sheet name="第二部分  政府性基金预算" sheetId="10" r:id="rId10"/>
    <sheet name="2020年度政府性基金收入决算表（公开07表）" sheetId="11" r:id="rId11"/>
    <sheet name="2020年度政府性基金支出决算表（公开08表）" sheetId="12" r:id="rId12"/>
    <sheet name="2020年度政府性基金转移支付决算表（公开09表）" sheetId="13" r:id="rId13"/>
    <sheet name="2020年度政府专项债务限额和余额情况决算表（公开10表）" sheetId="14" r:id="rId14"/>
    <sheet name="第三部分  国有资本经营预算" sheetId="15" r:id="rId15"/>
    <sheet name="2020年度国有资本经营收入决算表（公开11表）" sheetId="16" r:id="rId16"/>
    <sheet name="2020年度国有资本经营支出决算表（公开12表）" sheetId="17" r:id="rId17"/>
    <sheet name="2020年度国有资本经营转移支付决算表（公开13表）" sheetId="18" r:id="rId18"/>
    <sheet name="第四部分  社会保险基金预算" sheetId="19" r:id="rId19"/>
    <sheet name="2020年度社会保险基金收入决算表（公开14表）" sheetId="20" r:id="rId20"/>
    <sheet name="2020年度社会保险基金支出决算表（公开15表）" sheetId="21" r:id="rId21"/>
    <sheet name="第五部分  地方政府债务" sheetId="22" r:id="rId22"/>
    <sheet name="2020年末地方政府债务限额、余额决算表（公开16表）" sheetId="23" r:id="rId23"/>
    <sheet name="2020年末地方政府债券发行、还本付息决算表（公开17表）" sheetId="24" r:id="rId24"/>
    <sheet name="2020年末地方政府债券资金使用安排（公开18表）" sheetId="25" r:id="rId25"/>
  </sheets>
  <definedNames/>
  <calcPr fullCalcOnLoad="1" fullPrecision="0"/>
</workbook>
</file>

<file path=xl/sharedStrings.xml><?xml version="1.0" encoding="utf-8"?>
<sst xmlns="http://schemas.openxmlformats.org/spreadsheetml/2006/main" count="8295" uniqueCount="3075">
  <si>
    <r>
      <t>2020 年</t>
    </r>
    <r>
      <rPr>
        <sz val="24"/>
        <rFont val="宋体"/>
        <family val="0"/>
      </rPr>
      <t xml:space="preserve"> </t>
    </r>
    <r>
      <rPr>
        <sz val="24"/>
        <rFont val="方正小标宋_GBK"/>
        <family val="4"/>
      </rPr>
      <t>度 乌 鲁 木 齐 县</t>
    </r>
    <r>
      <rPr>
        <sz val="24"/>
        <rFont val="宋体"/>
        <family val="0"/>
      </rPr>
      <t xml:space="preserve"> </t>
    </r>
    <r>
      <rPr>
        <sz val="24"/>
        <rFont val="方正小标宋_GBK"/>
        <family val="4"/>
      </rPr>
      <t>政</t>
    </r>
    <r>
      <rPr>
        <sz val="24"/>
        <rFont val="宋体"/>
        <family val="0"/>
      </rPr>
      <t xml:space="preserve"> </t>
    </r>
    <r>
      <rPr>
        <sz val="24"/>
        <rFont val="方正小标宋_GBK"/>
        <family val="4"/>
      </rPr>
      <t>府</t>
    </r>
    <r>
      <rPr>
        <sz val="24"/>
        <rFont val="宋体"/>
        <family val="0"/>
      </rPr>
      <t xml:space="preserve"> </t>
    </r>
    <r>
      <rPr>
        <sz val="24"/>
        <rFont val="方正小标宋_GBK"/>
        <family val="4"/>
      </rPr>
      <t>决</t>
    </r>
    <r>
      <rPr>
        <sz val="24"/>
        <rFont val="宋体"/>
        <family val="0"/>
      </rPr>
      <t xml:space="preserve"> </t>
    </r>
    <r>
      <rPr>
        <sz val="24"/>
        <rFont val="方正小标宋_GBK"/>
        <family val="4"/>
      </rPr>
      <t>算</t>
    </r>
    <r>
      <rPr>
        <sz val="24"/>
        <rFont val="宋体"/>
        <family val="0"/>
      </rPr>
      <t xml:space="preserve"> </t>
    </r>
    <r>
      <rPr>
        <sz val="24"/>
        <rFont val="方正小标宋_GBK"/>
        <family val="4"/>
      </rPr>
      <t>目</t>
    </r>
    <r>
      <rPr>
        <sz val="24"/>
        <rFont val="宋体"/>
        <family val="0"/>
      </rPr>
      <t xml:space="preserve"> </t>
    </r>
    <r>
      <rPr>
        <sz val="24"/>
        <rFont val="方正小标宋_GBK"/>
        <family val="4"/>
      </rPr>
      <t>录</t>
    </r>
  </si>
  <si>
    <t>表号</t>
  </si>
  <si>
    <t>表名</t>
  </si>
  <si>
    <t>公开01表</t>
  </si>
  <si>
    <t>2020年乌鲁木齐县一般公共预算收入决算表</t>
  </si>
  <si>
    <t>第一部分：一般公共预算决算情况</t>
  </si>
  <si>
    <t>公开02表</t>
  </si>
  <si>
    <t>2020年乌鲁木齐县一般公共预算支出决算表</t>
  </si>
  <si>
    <t>公开03表</t>
  </si>
  <si>
    <t>2020年乌鲁木齐县一般公共预算本级支出决算表</t>
  </si>
  <si>
    <t>公开04表</t>
  </si>
  <si>
    <t>2020年乌鲁木齐县一般公共预算本级基本支出决算表</t>
  </si>
  <si>
    <t>公开05表</t>
  </si>
  <si>
    <t>2020年乌鲁木齐县一般公共预算税收返还和转移支付决算数</t>
  </si>
  <si>
    <t>公开05-1表</t>
  </si>
  <si>
    <t>2020年乌鲁木齐县专项转移支付分地区、分项目明细表</t>
  </si>
  <si>
    <t>公开06表</t>
  </si>
  <si>
    <t>2020年乌鲁木齐县政府一般债务限额和余额情况决算表</t>
  </si>
  <si>
    <t>公开07表</t>
  </si>
  <si>
    <t>2020年乌鲁木齐县政府性基金收入决算表</t>
  </si>
  <si>
    <t>第二部分：政府性基金预算决算情况</t>
  </si>
  <si>
    <t>公开08表</t>
  </si>
  <si>
    <t>2020年乌鲁木齐县政府性基金支出决算表</t>
  </si>
  <si>
    <t>公开09表</t>
  </si>
  <si>
    <t>2020年乌鲁木齐县政府性基金转移支付决算表</t>
  </si>
  <si>
    <t>公开10表</t>
  </si>
  <si>
    <t>2020年乌鲁木齐县政府专项债务限额和余额情况决算表</t>
  </si>
  <si>
    <t>公开11表</t>
  </si>
  <si>
    <t>2020年乌鲁木齐县国有资本经营收入决算表</t>
  </si>
  <si>
    <t>第三部分：国有资本经营预算决算情况</t>
  </si>
  <si>
    <t>公开12表</t>
  </si>
  <si>
    <t>2020年乌鲁木齐县国有资本经营支出决算表</t>
  </si>
  <si>
    <t>公开13表</t>
  </si>
  <si>
    <t>2021年乌鲁木齐县国有资本经营转移支付决算表</t>
  </si>
  <si>
    <t>公开14表</t>
  </si>
  <si>
    <t>2020年乌鲁木齐县社会保险基金收入决算表</t>
  </si>
  <si>
    <t>第四部分：社会保险基金预算决算情况</t>
  </si>
  <si>
    <t>公开15表</t>
  </si>
  <si>
    <t>2020年乌鲁木齐县社会保险基金支出决算表</t>
  </si>
  <si>
    <t>公开16表</t>
  </si>
  <si>
    <t>2020年末乌鲁木齐县地方政府债务限额、余额决算表</t>
  </si>
  <si>
    <t>第五部分：地方政府债务情况</t>
  </si>
  <si>
    <t>公开17表</t>
  </si>
  <si>
    <t>2020年末乌鲁木齐县地方政府债券发行、还本付息决算表</t>
  </si>
  <si>
    <t>公开18表</t>
  </si>
  <si>
    <t>2020年末乌鲁木齐县地方政府债券资金使用安排</t>
  </si>
  <si>
    <t>第一部分:一般公共预算决算情况</t>
  </si>
  <si>
    <r>
      <t>2020年度乌鲁木齐县一般公共预算收入决算表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</si>
  <si>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</si>
  <si>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</si>
  <si>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</si>
  <si>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</si>
  <si>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</si>
  <si>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</si>
  <si>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</si>
  <si>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</si>
  <si>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</si>
  <si>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</si>
  <si>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</si>
  <si>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</si>
  <si>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</si>
  <si>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</si>
  <si>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</si>
  <si>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</si>
  <si>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</si>
  <si>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</si>
  <si>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</si>
  <si>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</si>
  <si>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</si>
  <si>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</si>
  <si>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</si>
  <si>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</si>
  <si>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</si>
  <si>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</si>
  <si>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</si>
  <si>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</si>
  <si>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</si>
  <si>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</si>
  <si>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</si>
  <si>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</si>
  <si>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</si>
  <si>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</si>
  <si>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</si>
  <si>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</si>
  <si>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</si>
  <si>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</si>
  <si>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</si>
  <si>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</si>
  <si>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</si>
  <si>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</si>
  <si>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</si>
  <si>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</si>
  <si>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</si>
  <si>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</si>
  <si>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</si>
  <si>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</si>
  <si>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</si>
  <si>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</si>
  <si>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</si>
  <si>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</si>
  <si>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</si>
  <si>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</si>
  <si>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</si>
  <si>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</si>
  <si>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</si>
  <si>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</si>
  <si>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</si>
  <si>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</si>
  <si>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</si>
  <si>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</si>
  <si>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</si>
  <si>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</si>
  <si>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</si>
  <si>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</si>
  <si>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</si>
  <si>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</si>
  <si>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</si>
  <si>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</si>
  <si>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</si>
  <si>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</si>
  <si>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</si>
  <si>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</si>
  <si>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</si>
  <si>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</si>
  <si>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</si>
  <si>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</si>
  <si>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</si>
  <si>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</si>
  <si>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</si>
  <si>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</si>
  <si>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</si>
  <si>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</si>
  <si>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</si>
  <si>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</si>
  <si>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</si>
  <si>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</si>
  <si>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</si>
  <si>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</si>
  <si>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</si>
  <si>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</si>
  <si>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</si>
  <si>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</si>
  <si>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</si>
  <si>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</si>
  <si>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</si>
  <si>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</si>
  <si>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</si>
  <si>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</si>
  <si>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</si>
  <si>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</si>
  <si>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</si>
  <si>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</si>
  <si>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</si>
  <si>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</si>
  <si>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</si>
  <si>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</si>
  <si>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</si>
  <si>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</si>
  <si>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</si>
  <si>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</si>
  <si>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</si>
  <si>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</si>
  <si>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</si>
  <si>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</si>
  <si>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</si>
  <si>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</si>
  <si>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</si>
  <si>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</si>
  <si>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</si>
  <si>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</si>
  <si>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</si>
  <si>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</si>
  <si>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</si>
  <si>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</si>
  <si>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</si>
  <si>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</si>
  <si>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</si>
  <si>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</si>
  <si>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</si>
  <si>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</si>
  <si>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</si>
  <si>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</si>
  <si>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</si>
  <si>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</si>
  <si>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</si>
  <si>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</si>
  <si>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</si>
  <si>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</si>
  <si>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</si>
  <si>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</si>
  <si>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</si>
  <si>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</si>
  <si>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</si>
  <si>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</si>
  <si>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</si>
  <si>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</si>
  <si>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</si>
  <si>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</si>
  <si>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</si>
  <si>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</si>
  <si>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</si>
  <si>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</si>
  <si>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</si>
  <si>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</si>
  <si>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</si>
  <si>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</si>
  <si>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</si>
  <si>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</si>
  <si>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</si>
  <si>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</si>
  <si>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</si>
  <si>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</si>
  <si>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</si>
  <si>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</si>
  <si>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</si>
  <si>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</si>
  <si>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</si>
  <si>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</si>
  <si>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</si>
  <si>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</si>
  <si>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</si>
  <si>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</si>
  <si>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</si>
  <si>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</si>
  <si>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</si>
  <si>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</si>
  <si>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</si>
  <si>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</si>
  <si>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</si>
  <si>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</si>
  <si>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</si>
  <si>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</si>
  <si>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</si>
  <si>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</si>
  <si>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</si>
  <si>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</si>
  <si>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</si>
  <si>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</si>
  <si>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</si>
  <si>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</si>
  <si>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</si>
  <si>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</si>
  <si>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</si>
  <si>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</si>
  <si>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</si>
  <si>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</si>
  <si>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</si>
  <si>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</si>
  <si>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</si>
  <si>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</si>
  <si>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</si>
  <si>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</si>
  <si>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</si>
  <si>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</si>
  <si>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</si>
  <si>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</si>
  <si>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</si>
  <si>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</si>
  <si>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</si>
  <si>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</si>
  <si>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</si>
  <si>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</si>
  <si>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</si>
  <si>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</si>
  <si>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</si>
  <si>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</si>
  <si>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</si>
  <si>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</si>
  <si>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</si>
  <si>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</si>
  <si>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</si>
  <si>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</si>
  <si>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</si>
  <si>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</si>
  <si>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</si>
  <si>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</si>
  <si>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</si>
  <si>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</si>
  <si>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</si>
  <si>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</si>
  <si>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</si>
  <si>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</si>
  <si>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</si>
  <si>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</si>
  <si>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</si>
  <si>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</si>
  <si>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</si>
  <si>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</si>
  <si>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</si>
  <si>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</si>
  <si>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</si>
  <si>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</si>
  <si>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</si>
  <si>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</si>
  <si>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</si>
  <si>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</si>
  <si>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</si>
  <si>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</si>
  <si>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</si>
  <si>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</si>
  <si>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</si>
  <si>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</si>
  <si>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</si>
  <si>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</si>
  <si>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</si>
  <si>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</si>
  <si>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</si>
  <si>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</si>
  <si>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</si>
  <si>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</si>
  <si>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</si>
  <si>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</si>
  <si>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</si>
  <si>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</si>
  <si>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</si>
  <si>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</si>
  <si>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</si>
  <si>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</si>
  <si>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</si>
  <si>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</si>
  <si>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</si>
  <si>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</si>
  <si>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</si>
  <si>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</si>
  <si>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</si>
  <si>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</si>
  <si>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</si>
  <si>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</si>
  <si>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</si>
  <si>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</si>
  <si>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</si>
  <si>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</si>
  <si>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</si>
  <si>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</si>
  <si>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</si>
  <si>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</si>
  <si>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</si>
  <si>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</si>
  <si>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</si>
  <si>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</si>
  <si>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</si>
  <si>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</si>
  <si>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</si>
  <si>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</si>
  <si>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</si>
  <si>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</si>
  <si>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</si>
  <si>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</si>
  <si>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</si>
  <si>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</si>
  <si>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</si>
  <si>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</si>
  <si>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</si>
  <si>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</si>
  <si>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</si>
  <si>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</si>
  <si>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</si>
  <si>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</si>
  <si>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</si>
  <si>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</si>
  <si>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</si>
  <si>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</si>
  <si>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</si>
  <si>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</si>
  <si>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</si>
  <si>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</si>
  <si>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</si>
  <si>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</si>
  <si>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</si>
  <si>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</si>
  <si>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</si>
  <si>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</si>
  <si>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</si>
  <si>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</si>
  <si>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</si>
  <si>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</si>
  <si>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</si>
  <si>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</si>
  <si>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</si>
  <si>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</si>
  <si>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</si>
  <si>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</si>
  <si>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</si>
  <si>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</si>
  <si>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</si>
  <si>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</si>
  <si>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</si>
  <si>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</si>
  <si>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</si>
  <si>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</si>
  <si>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</si>
  <si>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</si>
  <si>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</si>
  <si>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</si>
  <si>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</si>
  <si>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</si>
  <si>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</si>
  <si>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</si>
  <si>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</si>
  <si>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</si>
  <si>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</si>
  <si>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</si>
  <si>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</si>
  <si>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</si>
  <si>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</si>
  <si>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</si>
  <si>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</si>
  <si>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</si>
  <si>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</si>
  <si>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</si>
  <si>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</si>
  <si>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</si>
  <si>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</si>
  <si>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</si>
  <si>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</si>
  <si>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</si>
  <si>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</si>
  <si>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</si>
  <si>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</si>
  <si>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</si>
  <si>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</si>
  <si>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</si>
  <si>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</si>
  <si>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</si>
  <si>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</si>
  <si>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</si>
  <si>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</si>
  <si>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</si>
  <si>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</si>
  <si>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</si>
  <si>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</si>
  <si>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</si>
  <si>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</si>
  <si>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</si>
  <si>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</si>
  <si>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</si>
  <si>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</si>
  <si>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</si>
  <si>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</si>
  <si>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</si>
  <si>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</si>
  <si>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</si>
  <si>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</si>
  <si>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</si>
  <si>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</si>
  <si>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</si>
  <si>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</si>
  <si>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</si>
  <si>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</si>
  <si>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</si>
  <si>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</si>
  <si>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</si>
  <si>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</si>
  <si>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</si>
  <si>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</si>
  <si>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</si>
  <si>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</si>
  <si>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</si>
  <si>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</si>
  <si>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</si>
  <si>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</si>
  <si>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</si>
  <si>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</si>
  <si>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</si>
  <si>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</si>
  <si>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</si>
  <si>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</si>
  <si>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</si>
  <si>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</si>
  <si>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</si>
  <si>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</si>
  <si>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</si>
  <si>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</si>
  <si>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</si>
  <si>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</si>
  <si>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</si>
  <si>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</si>
  <si>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</si>
  <si>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</si>
  <si>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</si>
  <si>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</si>
  <si>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</si>
  <si>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</si>
  <si>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</si>
  <si>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</si>
  <si>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</si>
  <si>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</si>
  <si>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</si>
  <si>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</si>
  <si>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</si>
  <si>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</si>
  <si>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</si>
  <si>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</si>
  <si>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</si>
  <si>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</si>
  <si>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</si>
  <si>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</si>
  <si>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</si>
  <si>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</si>
  <si>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</si>
  <si>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</si>
  <si>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</si>
  <si>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</si>
  <si>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</si>
  <si>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</si>
  <si>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</si>
  <si>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</si>
  <si>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</si>
  <si>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</si>
  <si>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</si>
  <si>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</si>
  <si>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</si>
  <si>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</si>
  <si>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</si>
  <si>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</si>
  <si>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</si>
  <si>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</si>
  <si>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</si>
  <si>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</si>
  <si>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</si>
  <si>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</si>
  <si>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</si>
  <si>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</si>
  <si>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</si>
  <si>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</si>
  <si>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</si>
  <si>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</si>
  <si>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</si>
  <si>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</si>
  <si>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</si>
  <si>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</si>
  <si>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</si>
  <si>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</si>
  <si>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</si>
  <si>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</si>
  <si>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</si>
  <si>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</si>
  <si>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</si>
  <si>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</si>
  <si>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</si>
  <si>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</si>
  <si>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</si>
  <si>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</si>
  <si>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</si>
  <si>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</si>
  <si>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</si>
  <si>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</si>
  <si>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</si>
  <si>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</si>
  <si>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</si>
  <si>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</si>
  <si>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</si>
  <si>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</si>
  <si>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</si>
  <si>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</si>
  <si>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</si>
  <si>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</si>
  <si>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</si>
  <si>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</si>
  <si>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</si>
  <si>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</si>
  <si>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</si>
  <si>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</si>
  <si>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</si>
  <si>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</si>
  <si>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</si>
  <si>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</si>
  <si>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</si>
  <si>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</si>
  <si>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</si>
  <si>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</si>
  <si>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</si>
  <si>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</si>
  <si>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</si>
  <si>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</si>
  <si>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</si>
  <si>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</si>
  <si>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</si>
  <si>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</si>
  <si>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</si>
  <si>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</si>
  <si>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</si>
  <si>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</si>
  <si>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</si>
  <si>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</si>
  <si>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</si>
  <si>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</si>
  <si>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</si>
  <si>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</si>
  <si>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</si>
  <si>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</si>
  <si>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</si>
  <si>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</si>
  <si>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</si>
  <si>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</si>
  <si>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</si>
  <si>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</si>
  <si>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</si>
  <si>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</si>
  <si>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</si>
  <si>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</si>
  <si>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</si>
  <si>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</si>
  <si>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</si>
  <si>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</si>
  <si>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</si>
  <si>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</si>
  <si>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</si>
  <si>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</si>
  <si>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</si>
  <si>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</si>
  <si>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</si>
  <si>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</si>
  <si>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</si>
  <si>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</si>
  <si>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</si>
  <si>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</si>
  <si>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</si>
  <si>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</si>
  <si>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</si>
  <si>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</si>
  <si>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</si>
  <si>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</si>
  <si>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</si>
  <si>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</si>
  <si>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</si>
  <si>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</si>
  <si>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</si>
  <si>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</si>
  <si>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</si>
  <si>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</si>
  <si>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</si>
  <si>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</si>
  <si>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</si>
  <si>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</si>
  <si>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</si>
  <si>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</si>
  <si>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</si>
  <si>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</si>
  <si>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</si>
  <si>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</si>
  <si>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</si>
  <si>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</si>
  <si>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</si>
  <si>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</si>
  <si>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</si>
  <si>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</si>
  <si>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</si>
  <si>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</si>
  <si>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</si>
  <si>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</si>
  <si>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</si>
  <si>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</si>
  <si>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</si>
  <si>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</si>
  <si>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</si>
  <si>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</si>
  <si>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</si>
  <si>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</si>
  <si>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</si>
  <si>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</si>
  <si>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</si>
  <si>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</si>
  <si>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</si>
  <si>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</si>
  <si>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</si>
  <si>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</si>
  <si>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</si>
  <si>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</si>
  <si>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</si>
  <si>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</si>
  <si>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</si>
  <si>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</si>
  <si>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</si>
  <si>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</si>
  <si>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</si>
  <si>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</si>
  <si>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</si>
  <si>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</si>
  <si>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</si>
  <si>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</si>
  <si>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</si>
  <si>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</si>
  <si>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</si>
  <si>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</si>
  <si>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</si>
  <si>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</si>
  <si>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</si>
  <si>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</si>
  <si>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</si>
  <si>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</si>
  <si>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</si>
  <si>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</si>
  <si>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</si>
  <si>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</si>
  <si>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</si>
  <si>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</si>
  <si>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</si>
  <si>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</si>
  <si>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</si>
  <si>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</si>
  <si>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</si>
  <si>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</si>
  <si>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</si>
  <si>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</si>
  <si>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</si>
  <si>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</si>
  <si>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</si>
  <si>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</si>
  <si>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2020年度乌鲁木齐县一般公共预算支出决算表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</si>
  <si>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</si>
  <si>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</si>
  <si>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</si>
  <si>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</si>
  <si>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</si>
  <si>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</si>
  <si>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</si>
  <si>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</si>
  <si>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</si>
  <si>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</si>
  <si>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</si>
  <si>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</si>
  <si>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</si>
  <si>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</si>
  <si>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</si>
  <si>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</si>
  <si>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</si>
  <si>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</si>
  <si>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</si>
  <si>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</si>
  <si>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</si>
  <si>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</si>
  <si>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</si>
  <si>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</si>
  <si>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</si>
  <si>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</si>
  <si>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</si>
  <si>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</si>
  <si>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</si>
  <si>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</si>
  <si>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</si>
  <si>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</si>
  <si>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</si>
  <si>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</si>
  <si>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</si>
  <si>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</si>
  <si>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</si>
  <si>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</si>
  <si>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</si>
  <si>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</si>
  <si>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</si>
  <si>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</si>
  <si>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</si>
  <si>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</si>
  <si>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</si>
  <si>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</si>
  <si>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</si>
  <si>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</si>
  <si>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</si>
  <si>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</si>
  <si>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</si>
  <si>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</si>
  <si>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</si>
  <si>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</si>
  <si>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</si>
  <si>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</si>
  <si>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</si>
  <si>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</si>
  <si>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</si>
  <si>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</si>
  <si>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</si>
  <si>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</si>
  <si>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</si>
  <si>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</si>
  <si>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</si>
  <si>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</si>
  <si>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</si>
  <si>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</si>
  <si>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</si>
  <si>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</si>
  <si>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</si>
  <si>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</si>
  <si>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</si>
  <si>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</si>
  <si>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</si>
  <si>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</si>
  <si>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</si>
  <si>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</si>
  <si>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</si>
  <si>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</si>
  <si>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</si>
  <si>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</si>
  <si>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</si>
  <si>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</si>
  <si>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</si>
  <si>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</si>
  <si>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</si>
  <si>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</si>
  <si>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</si>
  <si>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</si>
  <si>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</si>
  <si>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</si>
  <si>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</si>
  <si>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</si>
  <si>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</si>
  <si>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</si>
  <si>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</si>
  <si>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</si>
  <si>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</si>
  <si>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</si>
  <si>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</si>
  <si>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</si>
  <si>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</si>
  <si>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</si>
  <si>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</si>
  <si>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</si>
  <si>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</si>
  <si>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</si>
  <si>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</si>
  <si>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</si>
  <si>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</si>
  <si>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</si>
  <si>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</si>
  <si>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</si>
  <si>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</si>
  <si>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</si>
  <si>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</si>
  <si>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</si>
  <si>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</si>
  <si>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</si>
  <si>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</si>
  <si>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</si>
  <si>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</si>
  <si>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</si>
  <si>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</si>
  <si>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</si>
  <si>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</si>
  <si>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</si>
  <si>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</si>
  <si>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</si>
  <si>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</si>
  <si>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</si>
  <si>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</si>
  <si>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</si>
  <si>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</si>
  <si>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</si>
  <si>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</si>
  <si>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</si>
  <si>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</si>
  <si>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</si>
  <si>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</si>
  <si>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</si>
  <si>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</si>
  <si>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</si>
  <si>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</si>
  <si>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</si>
  <si>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</si>
  <si>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</si>
  <si>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</si>
  <si>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</si>
  <si>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</si>
  <si>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</si>
  <si>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</si>
  <si>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</si>
  <si>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</si>
  <si>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</si>
  <si>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</si>
  <si>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</si>
  <si>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</si>
  <si>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</si>
  <si>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</si>
  <si>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</si>
  <si>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</si>
  <si>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</si>
  <si>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</si>
  <si>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</si>
  <si>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</si>
  <si>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</si>
  <si>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</si>
  <si>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</si>
  <si>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</si>
  <si>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</si>
  <si>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</si>
  <si>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</si>
  <si>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</si>
  <si>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</si>
  <si>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</si>
  <si>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</si>
  <si>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</si>
  <si>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</si>
  <si>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</si>
  <si>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</si>
  <si>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</si>
  <si>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</si>
  <si>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</si>
  <si>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</si>
  <si>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</si>
  <si>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</si>
  <si>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</si>
  <si>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</si>
  <si>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</si>
  <si>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</si>
  <si>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</si>
  <si>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</si>
  <si>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</si>
  <si>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</si>
  <si>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</si>
  <si>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</si>
  <si>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</si>
  <si>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</si>
  <si>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</si>
  <si>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</si>
  <si>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</si>
  <si>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</si>
  <si>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</si>
  <si>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</si>
  <si>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</si>
  <si>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</si>
  <si>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</si>
  <si>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</si>
  <si>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</si>
  <si>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</si>
  <si>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</si>
  <si>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</si>
  <si>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</si>
  <si>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</si>
  <si>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</si>
  <si>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</si>
  <si>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</si>
  <si>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</si>
  <si>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</si>
  <si>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</si>
  <si>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</si>
  <si>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</si>
  <si>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</si>
  <si>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</si>
  <si>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</si>
  <si>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</si>
  <si>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</si>
  <si>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</si>
  <si>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</si>
  <si>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</si>
  <si>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</si>
  <si>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</si>
  <si>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</si>
  <si>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</si>
  <si>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</si>
  <si>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</si>
  <si>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</si>
  <si>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</si>
  <si>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</si>
  <si>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</si>
  <si>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</si>
  <si>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</si>
  <si>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</si>
  <si>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</si>
  <si>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</si>
  <si>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</si>
  <si>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</si>
  <si>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</si>
  <si>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</si>
  <si>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</si>
  <si>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</si>
  <si>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</si>
  <si>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</si>
  <si>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</si>
  <si>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</si>
  <si>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</si>
  <si>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</si>
  <si>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</si>
  <si>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</si>
  <si>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</si>
  <si>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</si>
  <si>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</si>
  <si>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</si>
  <si>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</si>
  <si>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</si>
  <si>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</si>
  <si>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</si>
  <si>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</si>
  <si>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</si>
  <si>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</si>
  <si>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</si>
  <si>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</si>
  <si>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</si>
  <si>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</si>
  <si>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</si>
  <si>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</si>
  <si>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</si>
  <si>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</si>
  <si>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</si>
  <si>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</si>
  <si>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</si>
  <si>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</si>
  <si>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</si>
  <si>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</si>
  <si>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</si>
  <si>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</si>
  <si>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</si>
  <si>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</si>
  <si>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</si>
  <si>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</si>
  <si>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</si>
  <si>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</si>
  <si>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</si>
  <si>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</si>
  <si>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</si>
  <si>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</si>
  <si>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</si>
  <si>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</si>
  <si>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</si>
  <si>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</si>
  <si>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</si>
  <si>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</si>
  <si>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</si>
  <si>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</si>
  <si>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</si>
  <si>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</si>
  <si>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</si>
  <si>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</si>
  <si>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</si>
  <si>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</si>
  <si>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</si>
  <si>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</si>
  <si>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</si>
  <si>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</si>
  <si>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</si>
  <si>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</si>
  <si>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</si>
  <si>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</si>
  <si>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</si>
  <si>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</si>
  <si>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</si>
  <si>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</si>
  <si>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</si>
  <si>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</si>
  <si>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</si>
  <si>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</si>
  <si>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</si>
  <si>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</si>
  <si>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</si>
  <si>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</si>
  <si>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</si>
  <si>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</si>
  <si>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</si>
  <si>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</si>
  <si>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</si>
  <si>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</si>
  <si>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</si>
  <si>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</si>
  <si>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</si>
  <si>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</si>
  <si>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</si>
  <si>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</si>
  <si>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</si>
  <si>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</si>
  <si>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</si>
  <si>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</si>
  <si>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</si>
  <si>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</si>
  <si>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</si>
  <si>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</si>
  <si>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</si>
  <si>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</si>
  <si>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</si>
  <si>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</si>
  <si>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</si>
  <si>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</si>
  <si>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</si>
  <si>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</si>
  <si>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</si>
  <si>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</si>
  <si>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</si>
  <si>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</si>
  <si>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</si>
  <si>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</si>
  <si>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</si>
  <si>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</si>
  <si>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</si>
  <si>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</si>
  <si>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</si>
  <si>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</si>
  <si>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</si>
  <si>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</si>
  <si>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</si>
  <si>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</si>
  <si>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</si>
  <si>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</si>
  <si>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</si>
  <si>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</si>
  <si>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</si>
  <si>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</si>
  <si>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</si>
  <si>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</si>
  <si>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</si>
  <si>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</si>
  <si>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</si>
  <si>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</si>
  <si>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</si>
  <si>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</si>
  <si>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</si>
  <si>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</si>
  <si>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</si>
  <si>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</si>
  <si>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</si>
  <si>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</si>
  <si>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</si>
  <si>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</si>
  <si>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</si>
  <si>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</si>
  <si>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</si>
  <si>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</si>
  <si>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</si>
  <si>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</si>
  <si>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</si>
  <si>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</si>
  <si>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</si>
  <si>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</si>
  <si>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</si>
  <si>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</si>
  <si>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</si>
  <si>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</si>
  <si>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</si>
  <si>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</si>
  <si>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</si>
  <si>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</si>
  <si>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</si>
  <si>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</si>
  <si>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</si>
  <si>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</si>
  <si>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</si>
  <si>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</si>
  <si>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</si>
  <si>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</si>
  <si>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</si>
  <si>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</si>
  <si>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</si>
  <si>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</si>
  <si>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</si>
  <si>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</si>
  <si>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</si>
  <si>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</si>
  <si>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</si>
  <si>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</si>
  <si>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</si>
  <si>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</si>
  <si>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</si>
  <si>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</si>
  <si>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</si>
  <si>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</si>
  <si>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</si>
  <si>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</si>
  <si>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</si>
  <si>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</si>
  <si>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</si>
  <si>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</si>
  <si>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</si>
  <si>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</si>
  <si>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</si>
  <si>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</si>
  <si>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</si>
  <si>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</si>
  <si>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</si>
  <si>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</si>
  <si>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</si>
  <si>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</si>
  <si>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</si>
  <si>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</si>
  <si>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</si>
  <si>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</si>
  <si>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</si>
  <si>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</si>
  <si>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</si>
  <si>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</si>
  <si>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</si>
  <si>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</si>
  <si>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</si>
  <si>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</si>
  <si>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</si>
  <si>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</si>
  <si>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</si>
  <si>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</si>
  <si>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</si>
  <si>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</si>
  <si>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</si>
  <si>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</si>
  <si>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</si>
  <si>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</si>
  <si>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</si>
  <si>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</si>
  <si>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</si>
  <si>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</si>
  <si>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</si>
  <si>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</si>
  <si>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</si>
  <si>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</si>
  <si>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</si>
  <si>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</si>
  <si>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</si>
  <si>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</si>
  <si>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</si>
  <si>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</si>
  <si>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</si>
  <si>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</si>
  <si>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</si>
  <si>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</si>
  <si>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</si>
  <si>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</si>
  <si>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</si>
  <si>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</si>
  <si>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</si>
  <si>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</si>
  <si>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</si>
  <si>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</si>
  <si>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</si>
  <si>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</si>
  <si>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</si>
  <si>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</si>
  <si>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</si>
  <si>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</si>
  <si>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</si>
  <si>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</si>
  <si>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</si>
  <si>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</si>
  <si>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</si>
  <si>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</si>
  <si>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</si>
  <si>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</si>
  <si>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</si>
  <si>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</si>
  <si>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</si>
  <si>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</si>
  <si>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</si>
  <si>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</si>
  <si>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</si>
  <si>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</si>
  <si>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</si>
  <si>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</si>
  <si>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</si>
  <si>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</si>
  <si>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</si>
  <si>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</si>
  <si>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</si>
  <si>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</si>
  <si>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</si>
  <si>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</si>
  <si>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</si>
  <si>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</si>
  <si>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</si>
  <si>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</si>
  <si>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</si>
  <si>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</si>
  <si>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</si>
  <si>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</si>
  <si>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</si>
  <si>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</si>
  <si>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</si>
  <si>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</si>
  <si>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</si>
  <si>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</si>
  <si>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</si>
  <si>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</si>
  <si>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</si>
  <si>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</si>
  <si>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</si>
  <si>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</si>
  <si>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</si>
  <si>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</si>
  <si>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</si>
  <si>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</si>
  <si>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</si>
  <si>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</si>
  <si>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</si>
  <si>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</si>
  <si>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</si>
  <si>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</si>
  <si>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</si>
  <si>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</si>
  <si>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</si>
  <si>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</si>
  <si>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</si>
  <si>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</si>
  <si>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</si>
  <si>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</si>
  <si>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</si>
  <si>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</si>
  <si>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</si>
  <si>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</si>
  <si>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</si>
  <si>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</si>
  <si>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</si>
  <si>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</si>
  <si>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</si>
  <si>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</si>
  <si>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</si>
  <si>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</si>
  <si>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</si>
  <si>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</si>
  <si>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</si>
  <si>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</si>
  <si>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</si>
  <si>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</si>
  <si>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</si>
  <si>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</si>
  <si>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</si>
  <si>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</si>
  <si>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</si>
  <si>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</si>
  <si>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</si>
  <si>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</si>
  <si>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</si>
  <si>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</si>
  <si>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</si>
  <si>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</si>
  <si>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</si>
  <si>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</si>
  <si>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</si>
  <si>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</si>
  <si>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</si>
  <si>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</si>
  <si>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</si>
  <si>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</si>
  <si>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</si>
  <si>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</si>
  <si>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</si>
  <si>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</si>
  <si>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</si>
  <si>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</si>
  <si>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</si>
  <si>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</si>
  <si>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</si>
  <si>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</si>
  <si>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</si>
  <si>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</si>
  <si>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</si>
  <si>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</si>
  <si>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</si>
  <si>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</si>
  <si>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</si>
  <si>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</si>
  <si>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</si>
  <si>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</si>
  <si>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</si>
  <si>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</si>
  <si>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</si>
  <si>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</si>
  <si>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</si>
  <si>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</si>
  <si>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</si>
  <si>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</si>
  <si>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</si>
  <si>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</si>
  <si>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</si>
  <si>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</si>
  <si>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</si>
  <si>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</si>
  <si>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</si>
  <si>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</si>
  <si>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</si>
  <si>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</si>
  <si>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</si>
  <si>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</si>
  <si>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</si>
  <si>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</si>
  <si>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</si>
  <si>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</si>
  <si>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</si>
  <si>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</si>
  <si>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</si>
  <si>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</si>
  <si>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</si>
  <si>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</si>
  <si>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</si>
  <si>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</si>
  <si>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</si>
  <si>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</si>
  <si>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</si>
  <si>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</si>
  <si>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</si>
  <si>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</si>
  <si>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</si>
  <si>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</si>
  <si>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</si>
  <si>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</si>
  <si>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</si>
  <si>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</si>
  <si>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</si>
  <si>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</si>
  <si>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</si>
  <si>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</si>
  <si>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</si>
  <si>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</si>
  <si>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</si>
  <si>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</si>
  <si>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</si>
  <si>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</si>
  <si>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</si>
  <si>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</si>
  <si>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</si>
  <si>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</si>
  <si>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</si>
  <si>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</si>
  <si>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</si>
  <si>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</si>
  <si>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</si>
  <si>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</si>
  <si>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</si>
  <si>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</si>
  <si>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</si>
  <si>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</si>
  <si>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</si>
  <si>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</si>
  <si>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</si>
  <si>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</si>
  <si>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</si>
  <si>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</si>
  <si>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</si>
  <si>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</si>
  <si>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</si>
  <si>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</si>
  <si>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</si>
  <si>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</si>
  <si>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</si>
  <si>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</si>
  <si>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</si>
  <si>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</si>
  <si>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</si>
  <si>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</si>
  <si>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</si>
  <si>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</si>
  <si>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</si>
  <si>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</si>
  <si>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</si>
  <si>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</si>
  <si>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</si>
  <si>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</si>
  <si>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</si>
  <si>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</si>
  <si>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</si>
  <si>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</si>
  <si>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</si>
  <si>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</si>
  <si>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</si>
  <si>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</si>
  <si>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</si>
  <si>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</si>
  <si>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</si>
  <si>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</si>
  <si>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</si>
  <si>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</si>
  <si>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</si>
  <si>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</si>
  <si>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</si>
  <si>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</si>
  <si>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</si>
  <si>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</si>
  <si>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</si>
  <si>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</si>
  <si>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</si>
  <si>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</si>
  <si>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</si>
  <si>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</si>
  <si>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</si>
  <si>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</si>
  <si>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</si>
  <si>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</si>
  <si>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</si>
  <si>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</si>
  <si>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</si>
  <si>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</si>
  <si>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</si>
  <si>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</si>
  <si>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</si>
  <si>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</si>
  <si>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</si>
  <si>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</si>
  <si>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</si>
  <si>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</si>
  <si>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</si>
  <si>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</si>
  <si>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</si>
  <si>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</si>
  <si>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</si>
  <si>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</si>
  <si>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</si>
  <si>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</si>
  <si>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</si>
  <si>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</si>
  <si>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</si>
  <si>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</si>
  <si>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</si>
  <si>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</si>
  <si>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</si>
  <si>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</si>
  <si>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</si>
  <si>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</si>
  <si>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</si>
  <si>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</si>
  <si>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</si>
  <si>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</si>
  <si>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</si>
  <si>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</si>
  <si>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</si>
  <si>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</si>
  <si>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</si>
  <si>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</si>
  <si>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</si>
  <si>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</si>
  <si>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</si>
  <si>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</si>
  <si>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</si>
  <si>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</si>
  <si>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</si>
  <si>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</si>
  <si>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</si>
  <si>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</si>
  <si>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</si>
  <si>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</si>
  <si>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</si>
  <si>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</si>
  <si>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</si>
  <si>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</si>
  <si>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</si>
  <si>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</si>
  <si>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</si>
  <si>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</si>
  <si>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</si>
  <si>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</si>
  <si>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</si>
  <si>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</si>
  <si>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</si>
  <si>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</si>
  <si>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</si>
  <si>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</si>
  <si>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</si>
  <si>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</si>
  <si>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</si>
  <si>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</si>
  <si>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</si>
  <si>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</si>
  <si>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</si>
  <si>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</si>
  <si>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</si>
  <si>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</si>
  <si>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</si>
  <si>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</si>
  <si>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</si>
  <si>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</si>
  <si>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</si>
  <si>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</si>
  <si>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</si>
  <si>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</si>
  <si>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</si>
  <si>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</si>
  <si>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</si>
  <si>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</si>
  <si>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</si>
  <si>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</si>
  <si>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</si>
  <si>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</si>
  <si>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</si>
  <si>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</si>
  <si>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</si>
  <si>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</si>
  <si>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</si>
  <si>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</si>
  <si>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</si>
  <si>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</si>
  <si>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</si>
  <si>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</si>
  <si>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</si>
  <si>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</si>
  <si>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</si>
  <si>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</si>
  <si>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</si>
  <si>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</si>
  <si>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</si>
  <si>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</si>
  <si>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</si>
  <si>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</si>
  <si>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</si>
  <si>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</si>
  <si>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</si>
  <si>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</si>
  <si>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</si>
  <si>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</si>
  <si>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</si>
  <si>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</si>
  <si>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</si>
  <si>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</si>
  <si>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</si>
  <si>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</si>
  <si>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</si>
  <si>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</si>
  <si>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</si>
  <si>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</si>
  <si>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</si>
  <si>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</si>
  <si>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</si>
  <si>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</si>
  <si>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</si>
  <si>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</si>
  <si>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</si>
  <si>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</si>
  <si>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</si>
  <si>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</si>
  <si>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</si>
  <si>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</si>
  <si>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</si>
  <si>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</si>
  <si>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</si>
  <si>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</si>
  <si>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</si>
  <si>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</si>
  <si>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</si>
  <si>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</si>
  <si>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</si>
  <si>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</si>
  <si>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</si>
  <si>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</si>
  <si>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</si>
  <si>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</si>
  <si>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</si>
  <si>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</si>
  <si>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</si>
  <si>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</si>
  <si>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</si>
  <si>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</si>
  <si>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</si>
  <si>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</si>
  <si>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</si>
  <si>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</si>
  <si>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</si>
  <si>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</si>
  <si>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</si>
  <si>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</si>
  <si>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</si>
  <si>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</si>
  <si>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</si>
  <si>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</si>
  <si>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</si>
  <si>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</si>
  <si>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</si>
  <si>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</si>
  <si>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</si>
  <si>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</si>
  <si>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</si>
  <si>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</si>
  <si>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</si>
  <si>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</si>
  <si>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</si>
  <si>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</si>
  <si>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</si>
  <si>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</si>
  <si>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</si>
  <si>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</si>
  <si>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</si>
  <si>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</si>
  <si>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</si>
  <si>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</si>
  <si>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</si>
  <si>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</si>
  <si>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</si>
  <si>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</si>
  <si>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</si>
  <si>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</si>
  <si>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</si>
  <si>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</si>
  <si>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</si>
  <si>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</si>
  <si>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</si>
  <si>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</si>
  <si>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</si>
  <si>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</si>
  <si>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</si>
  <si>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</si>
  <si>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</si>
  <si>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</si>
  <si>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</si>
  <si>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</si>
  <si>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</si>
  <si>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</si>
  <si>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</si>
  <si>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</si>
  <si>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</si>
  <si>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</si>
  <si>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</si>
  <si>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</si>
  <si>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</si>
  <si>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</si>
  <si>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</si>
  <si>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</si>
  <si>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</si>
  <si>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</si>
  <si>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</si>
  <si>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</si>
  <si>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</si>
  <si>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</si>
  <si>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</si>
  <si>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</si>
  <si>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</si>
  <si>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</si>
  <si>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</si>
  <si>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</si>
  <si>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</si>
  <si>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</si>
  <si>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</si>
  <si>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</si>
  <si>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</si>
  <si>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</si>
  <si>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</si>
  <si>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</si>
  <si>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</si>
  <si>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</si>
  <si>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</si>
  <si>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</si>
  <si>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</si>
  <si>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</si>
  <si>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</si>
  <si>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</si>
  <si>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</si>
  <si>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</si>
  <si>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</si>
  <si>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</si>
  <si>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</si>
  <si>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</si>
  <si>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</si>
  <si>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</si>
  <si>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</si>
  <si>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</si>
  <si>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</si>
  <si>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</si>
  <si>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</si>
  <si>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</si>
  <si>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</si>
  <si>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</si>
  <si>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</si>
  <si>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</si>
  <si>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</si>
  <si>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</si>
  <si>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</si>
  <si>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</si>
  <si>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</si>
  <si>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</si>
  <si>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</si>
  <si>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</si>
  <si>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</si>
  <si>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</si>
  <si>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</si>
  <si>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</si>
  <si>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</si>
  <si>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</si>
  <si>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</si>
  <si>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</si>
  <si>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</si>
  <si>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2020年度乌鲁木齐县一般公共预算本级支出决算表</t>
  </si>
  <si>
    <t>2020年度乌鲁木齐县一般公共预算本级基本支出决算表（经济性质分类款级科目）</t>
  </si>
  <si>
    <t>单位：元</t>
  </si>
  <si>
    <t>项目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</si>
  <si>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</si>
  <si>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</si>
  <si>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</si>
  <si>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</si>
  <si>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</si>
  <si>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</si>
  <si>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</si>
  <si>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</si>
  <si>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</si>
  <si>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</si>
  <si>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</si>
  <si>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支出功能分类科目编码</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</si>
  <si>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</si>
  <si>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</si>
  <si>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</si>
  <si>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</si>
  <si>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</si>
  <si>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</si>
  <si>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</si>
  <si>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</si>
  <si>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</si>
  <si>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</si>
  <si>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</si>
  <si>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</si>
  <si>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</si>
  <si>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</si>
  <si>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</si>
  <si>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</si>
  <si>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</si>
  <si>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</si>
  <si>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</si>
  <si>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</si>
  <si>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</si>
  <si>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</si>
  <si>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</si>
  <si>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</si>
  <si>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</si>
  <si>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</si>
  <si>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</si>
  <si>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</si>
  <si>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</si>
  <si>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</si>
  <si>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</si>
  <si>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</si>
  <si>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</si>
  <si>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</si>
  <si>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</si>
  <si>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</si>
  <si>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</si>
  <si>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</si>
  <si>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</si>
  <si>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</si>
  <si>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</si>
  <si>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</si>
  <si>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</si>
  <si>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</si>
  <si>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</si>
  <si>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</si>
  <si>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</si>
  <si>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</si>
  <si>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</si>
  <si>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</si>
  <si>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</si>
  <si>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</si>
  <si>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</si>
  <si>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</si>
  <si>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</si>
  <si>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</si>
  <si>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</si>
  <si>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</si>
  <si>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</si>
  <si>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</si>
  <si>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</si>
  <si>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</si>
  <si>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</si>
  <si>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</si>
  <si>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</si>
  <si>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</si>
  <si>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</si>
  <si>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</si>
  <si>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</si>
  <si>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</si>
  <si>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</si>
  <si>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</si>
  <si>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</si>
  <si>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</si>
  <si>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</si>
  <si>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</si>
  <si>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</si>
  <si>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</si>
  <si>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</si>
  <si>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</si>
  <si>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</si>
  <si>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</si>
  <si>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</si>
  <si>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</si>
  <si>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类</t>
  </si>
  <si>
    <t>款</t>
  </si>
  <si>
    <t>项</t>
  </si>
  <si>
    <t>栏次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</si>
  <si>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</si>
  <si>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</si>
  <si>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</si>
  <si>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</si>
  <si>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</si>
  <si>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</si>
  <si>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</si>
  <si>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</si>
  <si>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</si>
  <si>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</si>
  <si>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</si>
  <si>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</si>
  <si>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</si>
  <si>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</si>
  <si>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</si>
  <si>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</si>
  <si>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</si>
  <si>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</si>
  <si>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</si>
  <si>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</si>
  <si>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</si>
  <si>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</si>
  <si>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</si>
  <si>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</si>
  <si>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</si>
  <si>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</si>
  <si>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</si>
  <si>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</si>
  <si>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</si>
  <si>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</si>
  <si>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</si>
  <si>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</si>
  <si>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</si>
  <si>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</si>
  <si>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</si>
  <si>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</si>
  <si>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</si>
  <si>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</si>
  <si>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</si>
  <si>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</si>
  <si>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</si>
  <si>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</si>
  <si>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</si>
  <si>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</si>
  <si>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</si>
  <si>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</si>
  <si>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</si>
  <si>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</si>
  <si>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</si>
  <si>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</si>
  <si>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</si>
  <si>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</si>
  <si>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</si>
  <si>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</si>
  <si>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</si>
  <si>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</si>
  <si>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</si>
  <si>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</si>
  <si>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</si>
  <si>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</si>
  <si>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</si>
  <si>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</si>
  <si>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</si>
  <si>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</si>
  <si>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</si>
  <si>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</si>
  <si>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</si>
  <si>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</si>
  <si>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</si>
  <si>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</si>
  <si>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</si>
  <si>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</si>
  <si>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</si>
  <si>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</si>
  <si>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</si>
  <si>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</si>
  <si>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</si>
  <si>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</si>
  <si>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</si>
  <si>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</si>
  <si>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</si>
  <si>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</si>
  <si>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</si>
  <si>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</si>
  <si>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</si>
  <si>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</si>
  <si>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</si>
  <si>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</si>
  <si>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</si>
  <si>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</si>
  <si>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</si>
  <si>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</si>
  <si>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</si>
  <si>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</si>
  <si>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</si>
  <si>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</si>
  <si>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</si>
  <si>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</si>
  <si>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</si>
  <si>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</si>
  <si>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</si>
  <si>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</si>
  <si>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</si>
  <si>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</si>
  <si>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</si>
  <si>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</si>
  <si>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</si>
  <si>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</si>
  <si>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一</t>
  </si>
  <si>
    <t>201</t>
  </si>
  <si>
    <t>20101</t>
  </si>
  <si>
    <t>人大事务</t>
  </si>
  <si>
    <t>2010101</t>
  </si>
  <si>
    <t xml:space="preserve">  行政运行</t>
  </si>
  <si>
    <t>20102</t>
  </si>
  <si>
    <t>政协事务</t>
  </si>
  <si>
    <t>2010201</t>
  </si>
  <si>
    <t>20103</t>
  </si>
  <si>
    <t>政府办公厅（室）及相关机构事务</t>
  </si>
  <si>
    <t>2010301</t>
  </si>
  <si>
    <t>2010303</t>
  </si>
  <si>
    <t xml:space="preserve">  机关服务</t>
  </si>
  <si>
    <t>2010308</t>
  </si>
  <si>
    <t xml:space="preserve">  信访事务</t>
  </si>
  <si>
    <t>2010350</t>
  </si>
  <si>
    <t xml:space="preserve">  事业运行</t>
  </si>
  <si>
    <t>2010399</t>
  </si>
  <si>
    <t xml:space="preserve">  其他政府办公厅（室）及相关机构事务支出</t>
  </si>
  <si>
    <t>20104</t>
  </si>
  <si>
    <t>发展与改革事务</t>
  </si>
  <si>
    <t>2010401</t>
  </si>
  <si>
    <t>20105</t>
  </si>
  <si>
    <t>统计信息事务</t>
  </si>
  <si>
    <t>2010501</t>
  </si>
  <si>
    <t>2010550</t>
  </si>
  <si>
    <t>20106</t>
  </si>
  <si>
    <t>财政事务</t>
  </si>
  <si>
    <t>2010601</t>
  </si>
  <si>
    <t>20108</t>
  </si>
  <si>
    <t>审计事务</t>
  </si>
  <si>
    <t>2010801</t>
  </si>
  <si>
    <t>20110</t>
  </si>
  <si>
    <t>人力资源事务</t>
  </si>
  <si>
    <t>2011001</t>
  </si>
  <si>
    <t>20111</t>
  </si>
  <si>
    <t>纪检监察事务</t>
  </si>
  <si>
    <t>2011101</t>
  </si>
  <si>
    <t>2011105</t>
  </si>
  <si>
    <t xml:space="preserve">  派驻派出机构</t>
  </si>
  <si>
    <t>20123</t>
  </si>
  <si>
    <t>民族事务</t>
  </si>
  <si>
    <t>2012301</t>
  </si>
  <si>
    <t>20126</t>
  </si>
  <si>
    <t>档案事务</t>
  </si>
  <si>
    <t>2012601</t>
  </si>
  <si>
    <t>20129</t>
  </si>
  <si>
    <t>群众团体事务</t>
  </si>
  <si>
    <t>2012901</t>
  </si>
  <si>
    <t>2012999</t>
  </si>
  <si>
    <t xml:space="preserve">  其他群众团体事务支出</t>
  </si>
  <si>
    <t>20131</t>
  </si>
  <si>
    <t>党委办公厅（室）及相关机构事务</t>
  </si>
  <si>
    <t>2013101</t>
  </si>
  <si>
    <t>2013150</t>
  </si>
  <si>
    <t>20132</t>
  </si>
  <si>
    <t>组织事务</t>
  </si>
  <si>
    <t>2013201</t>
  </si>
  <si>
    <t>2013299</t>
  </si>
  <si>
    <t xml:space="preserve">  其他组织事务支出</t>
  </si>
  <si>
    <t>20133</t>
  </si>
  <si>
    <t>宣传事务</t>
  </si>
  <si>
    <t>2013301</t>
  </si>
  <si>
    <t>2013399</t>
  </si>
  <si>
    <t xml:space="preserve">  其他宣传事务支出</t>
  </si>
  <si>
    <t>20134</t>
  </si>
  <si>
    <t>统战事务</t>
  </si>
  <si>
    <t>2013401</t>
  </si>
  <si>
    <t>20136</t>
  </si>
  <si>
    <t>其他共产党事务支出</t>
  </si>
  <si>
    <t>2013601</t>
  </si>
  <si>
    <t>20137</t>
  </si>
  <si>
    <t>网信事务</t>
  </si>
  <si>
    <t>2013701</t>
  </si>
  <si>
    <t>20138</t>
  </si>
  <si>
    <t>市场监督管理事务</t>
  </si>
  <si>
    <t>2013801</t>
  </si>
  <si>
    <t>204</t>
  </si>
  <si>
    <t>20402</t>
  </si>
  <si>
    <t>公安</t>
  </si>
  <si>
    <t>2040201</t>
  </si>
  <si>
    <t>20404</t>
  </si>
  <si>
    <t>检察</t>
  </si>
  <si>
    <t>2040401</t>
  </si>
  <si>
    <t>20405</t>
  </si>
  <si>
    <t>法院</t>
  </si>
  <si>
    <t>2040501</t>
  </si>
  <si>
    <t>20406</t>
  </si>
  <si>
    <t>司法</t>
  </si>
  <si>
    <t>2040601</t>
  </si>
  <si>
    <t>205</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</si>
  <si>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</si>
  <si>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</si>
  <si>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</si>
  <si>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</si>
  <si>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</si>
  <si>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</si>
  <si>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</si>
  <si>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</si>
  <si>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</si>
  <si>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</si>
  <si>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</si>
  <si>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</si>
  <si>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</si>
  <si>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</si>
  <si>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</si>
  <si>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</si>
  <si>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</si>
  <si>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20508</t>
  </si>
  <si>
    <t>进修及培训</t>
  </si>
  <si>
    <t>2050802</t>
  </si>
  <si>
    <t xml:space="preserve">  干部教育</t>
  </si>
  <si>
    <t>206</t>
  </si>
  <si>
    <t>20601</t>
  </si>
  <si>
    <t>科学技术管理事务</t>
  </si>
  <si>
    <t>2060101</t>
  </si>
  <si>
    <t>20607</t>
  </si>
  <si>
    <t>科学技术普及</t>
  </si>
  <si>
    <t>2060701</t>
  </si>
  <si>
    <t xml:space="preserve">  机构运行</t>
  </si>
  <si>
    <t>207</t>
  </si>
  <si>
    <t>20701</t>
  </si>
  <si>
    <t>文化和旅游</t>
  </si>
  <si>
    <t>2070101</t>
  </si>
  <si>
    <t>2070109</t>
  </si>
  <si>
    <t xml:space="preserve">  群众文化</t>
  </si>
  <si>
    <t>20708</t>
  </si>
  <si>
    <t>广播电视</t>
  </si>
  <si>
    <t>2070804</t>
  </si>
  <si>
    <t xml:space="preserve">  广播</t>
  </si>
  <si>
    <t>208</t>
  </si>
  <si>
    <t>20801</t>
  </si>
  <si>
    <t>人力资源和社会保障管理事务</t>
  </si>
  <si>
    <t>2080101</t>
  </si>
  <si>
    <t>20802</t>
  </si>
  <si>
    <t>民政管理事务</t>
  </si>
  <si>
    <t>2080201</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</si>
  <si>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</si>
  <si>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</si>
  <si>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</si>
  <si>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</si>
  <si>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</si>
  <si>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</si>
  <si>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</si>
  <si>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</si>
  <si>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</si>
  <si>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</si>
  <si>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</si>
  <si>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</si>
  <si>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20811</t>
  </si>
  <si>
    <t>残疾人事业</t>
  </si>
  <si>
    <t>2081101</t>
  </si>
  <si>
    <t>20820</t>
  </si>
  <si>
    <t>临时救助</t>
  </si>
  <si>
    <t>2082001</t>
  </si>
  <si>
    <t xml:space="preserve">  临时救助支出</t>
  </si>
  <si>
    <t>20825</t>
  </si>
  <si>
    <t>其他生活救助</t>
  </si>
  <si>
    <t>2082501</t>
  </si>
  <si>
    <t xml:space="preserve">  其他城市生活救助</t>
  </si>
  <si>
    <t>20828</t>
  </si>
  <si>
    <t>退役军人管理事务</t>
  </si>
  <si>
    <t>2082801</t>
  </si>
  <si>
    <t>210</t>
  </si>
  <si>
    <t>21001</t>
  </si>
  <si>
    <t>卫生健康管理事务</t>
  </si>
  <si>
    <t>2100101</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</si>
  <si>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</si>
  <si>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</si>
  <si>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</si>
  <si>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</si>
  <si>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</si>
  <si>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</si>
  <si>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</si>
  <si>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</si>
  <si>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</si>
  <si>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</si>
  <si>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</si>
  <si>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</si>
  <si>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</si>
  <si>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</si>
  <si>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2100409</t>
  </si>
  <si>
    <t xml:space="preserve">  重大公共卫生服务</t>
  </si>
  <si>
    <t>2100499</t>
  </si>
  <si>
    <t xml:space="preserve">  其他公共卫生支出</t>
  </si>
  <si>
    <t>21007</t>
  </si>
  <si>
    <t>计划生育事务</t>
  </si>
  <si>
    <t>2100716</t>
  </si>
  <si>
    <t xml:space="preserve">  计划生育机构</t>
  </si>
  <si>
    <t>2100717</t>
  </si>
  <si>
    <t xml:space="preserve">  计划生育服务</t>
  </si>
  <si>
    <t>21015</t>
  </si>
  <si>
    <t>医疗保障管理事务</t>
  </si>
  <si>
    <t>2101501</t>
  </si>
  <si>
    <t>21099</t>
  </si>
  <si>
    <t>其他卫生健康支出</t>
  </si>
  <si>
    <t>2109901</t>
  </si>
  <si>
    <t xml:space="preserve">  其他卫生健康支出</t>
  </si>
  <si>
    <t>212</t>
  </si>
  <si>
    <t>21201</t>
  </si>
  <si>
    <t>城乡社区管理事务</t>
  </si>
  <si>
    <t>2120101</t>
  </si>
  <si>
    <t>2120199</t>
  </si>
  <si>
    <t xml:space="preserve">  其他城乡社区管理事务支出</t>
  </si>
  <si>
    <t>21202</t>
  </si>
  <si>
    <t>城乡社区规划与管理</t>
  </si>
  <si>
    <t>2120201</t>
  </si>
  <si>
    <t xml:space="preserve">  城乡社区规划与管理</t>
  </si>
  <si>
    <t>21205</t>
  </si>
  <si>
    <t>城乡社区环境卫生</t>
  </si>
  <si>
    <t>2120501</t>
  </si>
  <si>
    <t xml:space="preserve">  城乡社区环境卫生</t>
  </si>
  <si>
    <t>213</t>
  </si>
  <si>
    <t>21301</t>
  </si>
  <si>
    <t>农业农村</t>
  </si>
  <si>
    <t>2130101</t>
  </si>
  <si>
    <t>2130104</t>
  </si>
  <si>
    <t>21302</t>
  </si>
  <si>
    <t>林业和草原</t>
  </si>
  <si>
    <t>2130201</t>
  </si>
  <si>
    <t>2130204</t>
  </si>
  <si>
    <t xml:space="preserve">  事业机构</t>
  </si>
  <si>
    <t>21303</t>
  </si>
  <si>
    <t>水利</t>
  </si>
  <si>
    <t>2130301</t>
  </si>
  <si>
    <t>2130304</t>
  </si>
  <si>
    <t xml:space="preserve">  水利行业业务管理</t>
  </si>
  <si>
    <t>21305</t>
  </si>
  <si>
    <t>扶贫</t>
  </si>
  <si>
    <t>2130599</t>
  </si>
  <si>
    <t xml:space="preserve">  其他扶贫支出</t>
  </si>
  <si>
    <t>214</t>
  </si>
  <si>
    <t>21401</t>
  </si>
  <si>
    <t>公路水路运输</t>
  </si>
  <si>
    <t>2140101</t>
  </si>
  <si>
    <t>2140106</t>
  </si>
  <si>
    <t xml:space="preserve">  公路养护</t>
  </si>
  <si>
    <t>2140112</t>
  </si>
  <si>
    <t xml:space="preserve">  公路运输管理</t>
  </si>
  <si>
    <t>216</t>
  </si>
  <si>
    <t>21602</t>
  </si>
  <si>
    <t>商业流通事务</t>
  </si>
  <si>
    <t>2160201</t>
  </si>
  <si>
    <t>2160250</t>
  </si>
  <si>
    <t>2160299</t>
  </si>
  <si>
    <t xml:space="preserve">  其他商业流通事务支出</t>
  </si>
  <si>
    <t>220</t>
  </si>
  <si>
    <t>22001</t>
  </si>
  <si>
    <t>自然资源事务</t>
  </si>
  <si>
    <t>2200101</t>
  </si>
  <si>
    <t>22005</t>
  </si>
  <si>
    <t>气象事务</t>
  </si>
  <si>
    <t>2200504</t>
  </si>
  <si>
    <t xml:space="preserve">  气象事业机构</t>
  </si>
  <si>
    <t>224</t>
  </si>
  <si>
    <t>22401</t>
  </si>
  <si>
    <t>应急管理事务</t>
  </si>
  <si>
    <t>2240101</t>
  </si>
  <si>
    <t>229</t>
  </si>
  <si>
    <t>22999</t>
  </si>
  <si>
    <t>2299901</t>
  </si>
  <si>
    <t>— 13.%d —</t>
  </si>
  <si>
    <t>2020年度乌鲁木齐县一般公共预算转移性收支决算录入表</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</si>
  <si>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</si>
  <si>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</si>
  <si>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</si>
  <si>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</si>
  <si>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</si>
  <si>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</si>
  <si>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</si>
  <si>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</si>
  <si>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</si>
  <si>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</si>
  <si>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</si>
  <si>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</si>
  <si>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</si>
  <si>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</si>
  <si>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</si>
  <si>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</si>
  <si>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</si>
  <si>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</si>
  <si>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</si>
  <si>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</si>
  <si>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</si>
  <si>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</si>
  <si>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</si>
  <si>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</si>
  <si>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</si>
  <si>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</si>
  <si>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</si>
  <si>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</si>
  <si>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</si>
  <si>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</si>
  <si>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</si>
  <si>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</si>
  <si>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</si>
  <si>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</si>
  <si>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</si>
  <si>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</si>
  <si>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</si>
  <si>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</si>
  <si>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</si>
  <si>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</si>
  <si>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</si>
  <si>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</si>
  <si>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</si>
  <si>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</si>
  <si>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</si>
  <si>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</si>
  <si>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</si>
  <si>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</si>
  <si>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</si>
  <si>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</si>
  <si>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</si>
  <si>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</si>
  <si>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</si>
  <si>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</si>
  <si>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</si>
  <si>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</si>
  <si>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</si>
  <si>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</si>
  <si>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</si>
  <si>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</si>
  <si>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</si>
  <si>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</si>
  <si>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</si>
  <si>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</si>
  <si>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</si>
  <si>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</si>
  <si>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</si>
  <si>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</si>
  <si>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</si>
  <si>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</si>
  <si>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</si>
  <si>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</si>
  <si>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</si>
  <si>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</si>
  <si>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</si>
  <si>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</si>
  <si>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</si>
  <si>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</si>
  <si>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</si>
  <si>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</si>
  <si>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</si>
  <si>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</si>
  <si>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</si>
  <si>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</si>
  <si>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</si>
  <si>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</si>
  <si>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</si>
  <si>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</si>
  <si>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</si>
  <si>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</si>
  <si>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</si>
  <si>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</si>
  <si>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</si>
  <si>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</si>
  <si>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</si>
  <si>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</si>
  <si>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</si>
  <si>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</si>
  <si>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</si>
  <si>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</si>
  <si>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</si>
  <si>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</si>
  <si>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</si>
  <si>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</si>
  <si>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</si>
  <si>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</si>
  <si>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</si>
  <si>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</si>
  <si>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</si>
  <si>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</si>
  <si>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</si>
  <si>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</si>
  <si>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</si>
  <si>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</si>
  <si>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</si>
  <si>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</si>
  <si>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</si>
  <si>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</si>
  <si>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</si>
  <si>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</si>
  <si>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</si>
  <si>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</si>
  <si>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</si>
  <si>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</si>
  <si>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</si>
  <si>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</si>
  <si>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</si>
  <si>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</si>
  <si>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</si>
  <si>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</si>
  <si>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</si>
  <si>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</si>
  <si>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</si>
  <si>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</si>
  <si>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</si>
  <si>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</si>
  <si>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</si>
  <si>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</si>
  <si>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</si>
  <si>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</si>
  <si>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</si>
  <si>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</si>
  <si>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</si>
  <si>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</si>
  <si>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</si>
  <si>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</si>
  <si>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</si>
  <si>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</si>
  <si>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</si>
  <si>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</si>
  <si>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</si>
  <si>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</si>
  <si>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</si>
  <si>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</si>
  <si>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</si>
  <si>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</si>
  <si>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</si>
  <si>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</si>
  <si>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</si>
  <si>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</si>
  <si>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</si>
  <si>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</si>
  <si>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</si>
  <si>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</si>
  <si>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</si>
  <si>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</si>
  <si>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</si>
  <si>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</si>
  <si>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</si>
  <si>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</si>
  <si>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</si>
  <si>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</si>
  <si>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</si>
  <si>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</si>
  <si>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</si>
  <si>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2020年乌鲁木齐县专项转移支付分项目情况表</t>
  </si>
  <si>
    <t>注：(1)数据包含一般公共预算转移支付收入、（2）县级已到末级，故不分地区</t>
  </si>
  <si>
    <t>项目名称</t>
  </si>
  <si>
    <t>摘要</t>
  </si>
  <si>
    <t>金额</t>
  </si>
  <si>
    <t>002001-公共管理事务类</t>
  </si>
  <si>
    <t>关于拨付2020年中央财政重大传染病防控补助资金（第二批）的通知</t>
  </si>
  <si>
    <t>社区工作者（优秀退役士兵）补贴</t>
  </si>
  <si>
    <t>002-项目支出</t>
  </si>
  <si>
    <t>乌财行[2020]192号-关于下达乌鲁木齐县资产移交补助经费的通知</t>
  </si>
  <si>
    <t>乌财行〔2020〕23号-拨付2019年度“忠诚干净担当好班子”奖金</t>
  </si>
  <si>
    <t>乌财行〔2020〕9号-调整下达2020年中央食品药品监管补助资金</t>
  </si>
  <si>
    <t>002002-发展建设类</t>
  </si>
  <si>
    <t>乌财建[2020]141号--2020年应对疫情支持企业发展十七条（电子商务专项）</t>
  </si>
  <si>
    <t>乌财建[2020]182号-下达2020年政府投资计划前期费（第二批）资金</t>
  </si>
  <si>
    <t>乌财建[2020]357号-关于拨付农村住房安全鉴定及安全等级标识牌制作市级承担费用的通知</t>
  </si>
  <si>
    <t>乌财建[2020]365号-关于拨付2017年资源关闭小煤矿补助资金（第二批）的通知</t>
  </si>
  <si>
    <t>乌财建[2020]369号-关于拨付2020年中等偏下收入家庭公共租赁住房租金补贴的通知</t>
  </si>
  <si>
    <t>乌财建[2020]374号-关于下达2020年城市基础设施维护项目市级承担部分的通知</t>
  </si>
  <si>
    <t>乌财建[2020]431号-关于拨付2013-2020年政府投资计划及城市基础设施维护项目资金的通知</t>
  </si>
  <si>
    <t>乌财建〔2019〕649号-关于提前下达2020年新疆地方农牧区投递员专项补贴资金的通知</t>
  </si>
  <si>
    <t>乌财建〔2020〕148号--2020年第三批自治区预算内基建投资（前期费）</t>
  </si>
  <si>
    <t>乌财建〔2020〕168号-下达2019年政府投资计划乌鲁木齐县煤矿煤田火区治理及生态恢复项目资金（第二批）</t>
  </si>
  <si>
    <t>乌财建〔2020〕235号-关于下达2020年卫生领域中央基建投资预算（拨款）的通知</t>
  </si>
  <si>
    <t>乌财建〔2020〕239号-关于拨付2020年自治区地方政府债券资金用于第二批农村安居工程建设（非统筹整合部分）的通知</t>
  </si>
  <si>
    <t>乌财建〔2020〕320号-关于下达2020年森林草原资源培育专项中央基建投资预算（拨款）的通知</t>
  </si>
  <si>
    <t>乌财建〔2020〕394号-关于下达2020年自治区节能减排专项资金预算的通知</t>
  </si>
  <si>
    <t>乌财建〔2020〕49号-拨付2020年应对疫情支持企业发展十七条措施资金（收储销售专项补助）</t>
  </si>
  <si>
    <t>乌财建〔2020〕55号-2019年中央财政农村安居工程专项资金预算</t>
  </si>
  <si>
    <t>乌财建〔2020〕68号-拨付自治区地方政府债券资金用于2020第一批农村安居工程建设的通知</t>
  </si>
  <si>
    <t>乌财金〔2020〕16号-关于拨付个体工商户小额信贷第一批财政贴息资金的通知</t>
  </si>
  <si>
    <t>乌财金〔2020〕33号-关于拨付2020年普惠金融发展专项资金的通知</t>
  </si>
  <si>
    <t>乌财金〔2020〕35号-关于拨付个体工商户小额信贷第二批财政贴息资金的通知</t>
  </si>
  <si>
    <t>乌财科教[2020]26号--乌鲁木齐市体育与传统文化特色学校建设补助资金</t>
  </si>
  <si>
    <t>乌财科教〔2020〕22号-自治区科技厅科技专项资金（第一批）</t>
  </si>
  <si>
    <t>乌财科教〔2020〕57号-关于拨付2020年市级体育与传统文化特色学校兼职教师薪酬补助资金的通知</t>
  </si>
  <si>
    <t>乌财科教〔2020〕5号-拨付乌鲁木齐市教育系统防控疫情补助资金</t>
  </si>
  <si>
    <t>乌财农[2020]55号-关于下达2020年耕地地力保护补贴资金的通知</t>
  </si>
  <si>
    <t>乌财农[2020]99号-关于拨付2020年乌河流域乌鲁木齐县灌区休耕节水补贴资金的通知</t>
  </si>
  <si>
    <t>乌财农﹝2019﹞188号-提前下达2020年中央及自治区本级扶持村级集体经济发展补助预算</t>
  </si>
  <si>
    <t>乌财农﹝2020﹞30号-下达2020年中央美丽乡村建设试点资金</t>
  </si>
  <si>
    <t>乌财农〔2019〕190号-提前下达2020年中央农村综合改革转移支付农村公益事业财政奖补预算</t>
  </si>
  <si>
    <t>乌财农〔2020〕10号-拨付2019年乌鲁木齐县休耕节水市政配套补贴资金</t>
  </si>
  <si>
    <t>乌财社[2020]109号--2020年应对疫情28条措施资金（第一批自主创业补贴）</t>
  </si>
  <si>
    <t>乌财社[2020]114号--2020年下半年残疾人两项补贴</t>
  </si>
  <si>
    <t>乌财社[2020]117号-2020年社区工作者（优秀退役士兵）一季度各项补贴</t>
  </si>
  <si>
    <t>乌财社[2020]132号-2020年应对疫情支持企业发展17条措施资金（第五批企业返乌务工人员交通补助）</t>
  </si>
  <si>
    <t>乌财社[2020]156号-第十四批市级2020年重大疫情防控补助资金</t>
  </si>
  <si>
    <t>乌财社[2020]202号-关于拨付第二批疫情期间自建房租户中</t>
  </si>
  <si>
    <t>乌财社[2020]203号-关于拨付受疫情影响的未参加失业保险灵活就业人员中困难人员临时性救助资金的通知</t>
  </si>
  <si>
    <t>乌财社[2020]221号-关于拨付第一、二批吸纳贫困劳动力一次性就业补贴的通知</t>
  </si>
  <si>
    <t>乌财社[2020]226号-关于拨付2020年秋季退役士兵自主就业一次性就业补助金的通知</t>
  </si>
  <si>
    <t>乌财社[2020]233号-关于拨付市本级就业专项经费的通知</t>
  </si>
  <si>
    <t>乌财社[2020]238号-关于拨付2020年自主择业军转干部取暖费和独生子女费的通知</t>
  </si>
  <si>
    <t>乌财社[2020]241号-关于拨付2020年上半年流浪患者救治和无名尸体处理费的通知</t>
  </si>
  <si>
    <t>乌财社[2020]244号-关于拨付2020年一、二季度公益性岗位人员各项补贴的通知</t>
  </si>
  <si>
    <t>乌财社[2020]245号-关于拨付2020年度8-16岁残疾儿童康复救助项目经费</t>
  </si>
  <si>
    <t>乌财社[2020]249号-社区工作者（优秀退役士兵）社会保险补贴</t>
  </si>
  <si>
    <t>乌财社[2020]252号-关于拨付2020年度乡村医生养老补助经费的通知</t>
  </si>
  <si>
    <t>乌财社[2020]256号-关于拨付第四十批市级2020年重大疫情防控补助资金的通知</t>
  </si>
  <si>
    <t>乌财社[2020]258号-关于拨付2020年流感疫苗专项经费的通知</t>
  </si>
  <si>
    <t>乌财社[2020]260号-关于拨付受疫情影响长期未复工特定营业场所从业人员中生活困难人员救助资金的通知</t>
  </si>
  <si>
    <t>乌财社[2020]299号-关于拨付2020年第四季度残疾人居家托养补助经费的通知</t>
  </si>
  <si>
    <t>乌财社[2020]301号-关于拨付2020年社区自聘人员社会保险补贴资金的通知</t>
  </si>
  <si>
    <t>乌财社[2020]304号-关于拨付2020年第六批自主创业补贴的通知</t>
  </si>
  <si>
    <t>乌财社[2020]305号-关于拨付2020年居家养老服务补助资金的通知</t>
  </si>
  <si>
    <t>乌财社[2020]306号-关于拨付第六批吸纳贫困劳动力一次性就业补贴的通知</t>
  </si>
  <si>
    <t>乌财社[2020]307号-关于拨付2020年第二批流感疫苗采购资金的通知</t>
  </si>
  <si>
    <t>乌财社[2020]318号-关于对部分区县受疫情影响的未参加失业保险灵活就业人员中困难人员临时性救助资金结算的通知</t>
  </si>
  <si>
    <t>乌财社[2020]321号-关于对部分区县受疫情影响的未参加失业保险灵活就业人员中困难人员临时性救助资金结算的通知</t>
  </si>
  <si>
    <t>乌财社[2020]323号-关于拨付2020年计划生育特殊家庭住院护理险项目补助资金的通知</t>
  </si>
  <si>
    <t>乌财社[2020]327号-关于拨付2020年应对疫情支持企业发展十七条资金的通知（第二批大中专毕业生来乌实习补助）</t>
  </si>
  <si>
    <t>乌财社[2020]332号-关于拨付2020年三季度公益性岗位人员各项补贴的通知</t>
  </si>
  <si>
    <t>乌财社【2020】111号--2019年下半年流浪患者救治和无名尸体处理费用的通知</t>
  </si>
  <si>
    <t>乌财社【2020】146号--2020年第二季度残疾人居家托养补助经费</t>
  </si>
  <si>
    <t>乌财社【2020】196号--2020年度义务兵家庭优待金和大学生入伍奖励金</t>
  </si>
  <si>
    <t>乌财社【2020】207号--2019年7月至2020年6月免费婚前检查经费</t>
  </si>
  <si>
    <t>乌财社【2020】214号--2020年第三季度残疾人居家托养补助经费</t>
  </si>
  <si>
    <t>乌财社【2020】215号--社区工作者（优秀退役士兵）二季度各项补贴</t>
  </si>
  <si>
    <t>乌财社【2020】56号--2020年第一季度残疾人居家托养补助经费</t>
  </si>
  <si>
    <t>乌财社【2020】83号--2020年上半年残疾人两项补贴经费</t>
  </si>
  <si>
    <t>乌财社【2020】84号--2019年秋冬季退役士兵自主就业一次性经济补助金</t>
  </si>
  <si>
    <t>乌财社〔2020〕18号-拨付第四批市级2020年重大疫情防控补助资金</t>
  </si>
  <si>
    <t>乌财社〔2020〕19号-拨付2020年第一批市级基本公共卫生服务项目补助资金</t>
  </si>
  <si>
    <t>乌财社〔2020〕20号-拨付自治区第四批、市级第五批2020年重大疫情防控补助资金</t>
  </si>
  <si>
    <t>乌财社〔2020〕68号-下达2020年中央重大传染病防控经费</t>
  </si>
  <si>
    <t>乌财社〔2020〕97号-拨付2019年退役安置补助经费（解决退役士兵社保接续专项资金）</t>
  </si>
  <si>
    <t>乌财自然[2020]64号-关于拨付草原生态管护员管护费的通知</t>
  </si>
  <si>
    <t>乌财自然〔2019〕84号-下达2020年自治区财政林业专项资金</t>
  </si>
  <si>
    <t>乌财自然〔2020〕106号-2020年中央自然灾害防治体系建设补助资金（全国自然灾害综合风险普查</t>
  </si>
  <si>
    <t>乌财自然〔2020〕18号-关于调整2020年农村环境整治提前下达资金</t>
  </si>
  <si>
    <t>乌财自然〔2020〕54号--2020年自治区水污染防治专项资金</t>
  </si>
  <si>
    <t>乌财自然〔2020〕67号-2020年自治区自然资源厅厅本级项目资金预算（第一批）</t>
  </si>
  <si>
    <t>乌财自然〔2020〕72号-2020年度中央水污染防治资金（第二批）</t>
  </si>
  <si>
    <t>关于拨付2020年中央财政医疗服务与保障能力提升（卫生健康人才培养、医疗卫生机构能力建设）补助资金（第二批）的通知</t>
  </si>
  <si>
    <t>乌财扶〔2020〕7号-关于2020年支持南疆建档立卡贫困劳动力转移就业资金纳入直达资金管理的通知</t>
  </si>
  <si>
    <t>乌财行[2020]115号-关于下达2020年度选调生到村任职中央财政补助资金的通知</t>
  </si>
  <si>
    <t>乌财行〔2019〕206号-提前下达2020年大学生志愿服务西部计划中央补助经费</t>
  </si>
  <si>
    <t>乌财行〔2019〕221号-关于提前下达2020年社区工作经费预算指标的通知</t>
  </si>
  <si>
    <t>乌财行〔2019〕242号--关于提前下达2020年农村“三老”人员补助经费的通知</t>
  </si>
  <si>
    <t>乌财行〔2019〕252号-提前下达2020年基层政协补助经费</t>
  </si>
  <si>
    <t>乌财行〔2019〕257号-提前下达2020年驻村管寺管委会工作及人员经费</t>
  </si>
  <si>
    <t>乌财行〔2020〕0084号-关于拨付2020年中央政法纪检监察转移支付资金预算的通知</t>
  </si>
  <si>
    <t>乌财行〔2020〕0093号-关于拨付宗教场所修缮经费的通知</t>
  </si>
  <si>
    <t>乌财行〔2020〕0095号-关于拨付2019年到村任职高校毕业生中央财政补助资金的通知</t>
  </si>
  <si>
    <t>乌财行〔2020〕0156号-关于下达2020年中央政法纪检监察转移支付资金预算的通知</t>
  </si>
  <si>
    <t>乌财行〔2020〕117号-关于拨付地州市2020年下半年“访惠聚”驻村工作经费的通知</t>
  </si>
  <si>
    <t>乌财行〔2020〕32号-拨付2020年上半年“访惠聚”驻村工作经费</t>
  </si>
  <si>
    <t>乌财行〔2020〕64号-拨付2019年度大学生志愿服务西部计划中央财政结算补助经费</t>
  </si>
  <si>
    <t>乌财行〔2020〕7号-下达2020年中央政法转移支付资金预算的通知</t>
  </si>
  <si>
    <t>乌财建〔2020〕229号-关于下达应急物资储备保障体系建设补助中央直达资金预算的通知</t>
  </si>
  <si>
    <t>乌财建〔2020〕27号-下达2020年中央财政农村安居工程补助资金预算</t>
  </si>
  <si>
    <t>乌财金[2020]29号-关于拨付2020年自治区财政普惠金融发展专项资金预算指标的通知</t>
  </si>
  <si>
    <t>乌财金〔2019〕32号-提前下达中央自治区财政农业保险保费补贴2020年预算指标的通知</t>
  </si>
  <si>
    <t>乌财金〔2020〕11号-结算2019年度自治区财政农业保险保费补贴资金</t>
  </si>
  <si>
    <t>乌财金〔2020〕13号-关于2020年自治区财政农业保险保费补贴资金纳入直达资金管理的通知</t>
  </si>
  <si>
    <t>乌财金〔2020〕26号-关于结算2019年度中央财政及下达2020年第二批中央财政农业保险保费补贴的通知</t>
  </si>
  <si>
    <t>乌财科教[2020]40号-关于调减2020年特殊教育补助资金预算的通知（调减乌财科教〔2019〕90号）</t>
  </si>
  <si>
    <t>乌财科教〔2019〕102号-提前下达2020年城乡义务教育补助经费（农村义教校舍安全保障长效机制）</t>
  </si>
  <si>
    <t>乌财科教〔2019〕78号-提前下达2020年自治区教育补助资金预算</t>
  </si>
  <si>
    <t>乌财科教〔2019〕81号-提前下达2020年全国和自治区“基层科普行动计划”项目资金</t>
  </si>
  <si>
    <t>乌财科教〔2019〕86号-提前下达2020年义务教育薄弱环节改善与能力提升补助资金</t>
  </si>
  <si>
    <t>乌财科教〔2019〕88号-提前下达2020年美术馆 公共图书馆 文化馆（站）免费开放专项资金预算</t>
  </si>
  <si>
    <t>乌财科教〔2019〕89号-提前下达2020年“三区”人才计划教师专项工作补助经费预计数</t>
  </si>
  <si>
    <t>乌财科教〔2019〕91号-关于提前下达2020年农村学前三年免费教育保障机制补助经费的通知</t>
  </si>
  <si>
    <t>乌财科教〔2020〕12号-拨付2020年中央补助地方公共文化服务体系建设专项资金</t>
  </si>
  <si>
    <t>乌财科教〔2020〕32号-关于下达2020年城乡义务教育项目直达资金的通知</t>
  </si>
  <si>
    <t>乌财科教〔2020〕34号-关于下达2020年少数民族地区和边疆地区文化安全补助资金的通知</t>
  </si>
  <si>
    <t>乌财科教〔2020〕39号-关于拨付2020年中央支持地方公共文化服务体系建设补助资金（第二批）预算的通知</t>
  </si>
  <si>
    <t>乌财科教〔2020〕43号-关于下达2020年义务教育薄弱环节改善与能力提升补助资金的通知</t>
  </si>
  <si>
    <t>乌财科教〔2020〕44号-关于下达2020年学生资助补助资金的通知</t>
  </si>
  <si>
    <t>乌财科教〔2020〕45号-关于下达2020年新疆西藏等地区教育特殊补助资金预算的通知</t>
  </si>
  <si>
    <t>乌财科教〔2020〕58号-关于拨付2020年度自治区旅游发展专项资金及中央电视台广告投放等项目经费</t>
  </si>
  <si>
    <t>乌财科教〔2020〕98号-提前下达2020年学生资助补助经费（普通高中）预算</t>
  </si>
  <si>
    <t>乌财农〔2019〕180号-提前下达2020年“花海南山“设施农业补贴资金的通知</t>
  </si>
  <si>
    <t>乌财农〔2019〕185号-提前下达2020年中央财政水利发展资金</t>
  </si>
  <si>
    <t>乌财农〔2019〕186号-提前下达2020年中央农业生产发展资金（项目部分）预算</t>
  </si>
  <si>
    <t>乌财农〔2019〕187号-提前下达2020年中央农业资源及生态保护补助资金（项目部分）预算</t>
  </si>
  <si>
    <t>乌财农〔2019〕193号-提前下达2020年自治区动物防疫等补助资金预算</t>
  </si>
  <si>
    <t>乌财农〔2019〕194号-提前下达2020年中央动物防疫等补助经费预算</t>
  </si>
  <si>
    <t>乌财农〔2020〕39号-关于下达2020年自治区畜牧业高质量发展相关资金的通知</t>
  </si>
  <si>
    <t>乌财农〔2020〕47号-关于下达2020年中央动物防疫等补助经费预算的通知</t>
  </si>
  <si>
    <t>乌财农〔2020〕53号-关于下达2020年中央农业生产发展资金（项目部分）预算的通知</t>
  </si>
  <si>
    <t>乌财农〔2020〕98号-关于下达自治区动物防疫等补助经费（2019-2020年度强制扑杀）的通知</t>
  </si>
  <si>
    <t>乌财企〔2019〕79号-关于提前下达2020年中央大中型水库移民后期扶持基金（资金）预算的通知</t>
  </si>
  <si>
    <t>乌财企〔2020〕49号-关于预拨2020年自治区国有企业退休人员社会化管理补助资金预算的通知</t>
  </si>
  <si>
    <t>乌财社[2020]342号-关于拨付2020年第二批市级基本公共卫生服务项目补助资金的通知</t>
  </si>
  <si>
    <t>乌财社〔2019〕269号-提前下达2020年中央财政残疾人事业发展补助资金预算</t>
  </si>
  <si>
    <t>乌财社〔2019〕272号-提前下达2020年自治区残疾人就业保障金预算</t>
  </si>
  <si>
    <t>乌财社〔2020〕123号-关于拨付2020年中央财政第二批困难群众救助补助资金的通知（直达资金）</t>
  </si>
  <si>
    <t>乌财社〔2020〕123号-关于拨付2020年中央财政困难群众救助补助资金（第二批）的通知（直达资金）</t>
  </si>
  <si>
    <t>乌财社〔2020〕124号-自治区就业培训专项资金（直达资金）</t>
  </si>
  <si>
    <t>乌财社〔2020〕127号-关于2020年全民健康体检自治区财政补助资金纳入直达资金管理的通知</t>
  </si>
  <si>
    <t>乌财社〔2020〕131号-关于将2020年自治区财政就业补助资金纳入直达资金管理的通知</t>
  </si>
  <si>
    <t>乌财社〔2020〕131号-提前下达2020年就业补助资金预算的通知</t>
  </si>
  <si>
    <t>乌财社〔2020〕14号-拨付2020年第二批中央及自治区基本公共卫生服务项目补助</t>
  </si>
  <si>
    <t>乌财社〔2020〕165号-关于拨付2020年基本药物制度中央财政补助资金（第二批）的通知</t>
  </si>
  <si>
    <t>乌财社〔2020〕167号-关于拨付2020年中央财政计划生育补助资金（第二批）的通知</t>
  </si>
  <si>
    <t>乌财社〔2020〕170号-关于拨付2020年中央财政公共卫生体系建设和重大疫情防控救治体系建设补助资金的通知</t>
  </si>
  <si>
    <t>乌财社〔2020〕188号-调整2020年第二批中央财政计划生育补助资金预算</t>
  </si>
  <si>
    <t>乌财社〔2020〕243号-关于拨付2020年优抚对象补助经费预算（第二批）的通知</t>
  </si>
  <si>
    <t>乌财社〔2020〕261号-关于拨付2020年退役安置补助经费（第三批）的通知</t>
  </si>
  <si>
    <t>乌财社〔2020〕262号-关于拨付2020年军队转业干部补助经费预算（第二批）的通知</t>
  </si>
  <si>
    <t>乌财社〔2020〕26号-拨付2020年优抚对象补助资金</t>
  </si>
  <si>
    <t>乌财社〔2020〕315号-关于追加2020年基本公共卫生服务项目自治区补助资金的通知</t>
  </si>
  <si>
    <t>乌财社〔2020〕349号-关于拨付中央财政新冠肺炎疫情防控补助结算资金（第二批）的通知</t>
  </si>
  <si>
    <t>乌财社〔2020〕35号-提前下达2020年退役安置补助经费预算</t>
  </si>
  <si>
    <t>乌财社〔2020〕52号-拨付2020年困难群众救助补助资金预算</t>
  </si>
  <si>
    <t>乌财社〔2020〕55号-下达2020年基本药物制度补助资金预算</t>
  </si>
  <si>
    <t>乌财社〔2020〕59号-拨付2020年计划生育奖励扶助资金预算</t>
  </si>
  <si>
    <t>乌财社〔2020〕6号-拨付2020年重大疫情防控补助资金</t>
  </si>
  <si>
    <t>乌财社〔2020〕76号-拨付2020年优抚对象医疗保障经费</t>
  </si>
  <si>
    <t>乌财社〔2020〕7号拨付2020年第一批中央及自治区基本公共卫生服务项目补助资金</t>
  </si>
  <si>
    <t>乌财预[2019]70号-关于下达2020年县级基本财力保障机制奖补资金预算的通知</t>
  </si>
  <si>
    <t>乌财预〔2020〕26号-关于下达2020年自治区对各地民族地区转移支付预算的通知（直达资金）</t>
  </si>
  <si>
    <t>乌财预〔2020〕27号-关于下达特殊转移支付资金预算的通知（直达资金）</t>
  </si>
  <si>
    <t>乌财预〔2020〕28号-关于下达2020年自治区对各地均衡性转移支付预算的通知（直达资金）</t>
  </si>
  <si>
    <t>乌财预〔2020〕38号-关于下达2020年农业转移人口市民化奖励资金的通知</t>
  </si>
  <si>
    <t>乌财预〔2020〕55号-关于下达2020年财力补助资金预算的通知</t>
  </si>
  <si>
    <t>乌财预〔2020〕60号-关于下达统筹疫情防控和经济社会发展财力补助资金预算的通知</t>
  </si>
  <si>
    <t>乌财自然〔2019〕77号-提前下达2020年林业草原生态保护恢复资金</t>
  </si>
  <si>
    <t>乌财自然〔2019〕79号-提前下达2020年林业改革发展资金</t>
  </si>
  <si>
    <t>新财社〔2020〕97号-关于拨付中央财政第二批基本公共卫生服务补助资金的通知（直达资金）</t>
  </si>
  <si>
    <t>合计：</t>
  </si>
  <si>
    <t>2020年度乌鲁木齐县政府一般债务限额和余额情况决算表</t>
  </si>
  <si>
    <t>单位名称</t>
  </si>
  <si>
    <t>2020年政府债务余额</t>
  </si>
  <si>
    <t>一般债务限额</t>
  </si>
  <si>
    <t>一般债务余额</t>
  </si>
  <si>
    <t>乌鲁木齐县</t>
  </si>
  <si>
    <t>第二部分:政府性基金预算决算情况</t>
  </si>
  <si>
    <t>2020年度乌鲁木齐县政府性基金预算收入表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</si>
  <si>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</si>
  <si>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</si>
  <si>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</si>
  <si>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</si>
  <si>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</si>
  <si>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</si>
  <si>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</si>
  <si>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</si>
  <si>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</si>
  <si>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</si>
  <si>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</si>
  <si>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</si>
  <si>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</si>
  <si>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</si>
  <si>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</si>
  <si>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</si>
  <si>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</si>
  <si>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</si>
  <si>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</si>
  <si>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</si>
  <si>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</si>
  <si>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</si>
  <si>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</si>
  <si>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</si>
  <si>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</si>
  <si>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</si>
  <si>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</si>
  <si>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</si>
  <si>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</si>
  <si>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</si>
  <si>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</si>
  <si>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</si>
  <si>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</si>
  <si>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</si>
  <si>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</si>
  <si>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</si>
  <si>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</si>
  <si>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</si>
  <si>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</si>
  <si>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</si>
  <si>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</si>
  <si>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</si>
  <si>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</si>
  <si>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</si>
  <si>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</si>
  <si>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</si>
  <si>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</si>
  <si>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</si>
  <si>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</si>
  <si>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</si>
  <si>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</si>
  <si>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</si>
  <si>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</si>
  <si>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</si>
  <si>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</si>
  <si>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</si>
  <si>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</si>
  <si>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</si>
  <si>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</si>
  <si>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</si>
  <si>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</si>
  <si>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</si>
  <si>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</si>
  <si>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</si>
  <si>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</si>
  <si>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</si>
  <si>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</si>
  <si>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</si>
  <si>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</si>
  <si>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</si>
  <si>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</si>
  <si>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2020年度乌鲁木齐县政府性基金预算支出决算表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</si>
  <si>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</si>
  <si>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</si>
  <si>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</si>
  <si>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</si>
  <si>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</si>
  <si>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</si>
  <si>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</si>
  <si>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</si>
  <si>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</si>
  <si>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</si>
  <si>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</si>
  <si>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</si>
  <si>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</si>
  <si>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</si>
  <si>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</si>
  <si>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</si>
  <si>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</si>
  <si>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</si>
  <si>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</si>
  <si>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</si>
  <si>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</si>
  <si>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</si>
  <si>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</si>
  <si>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</si>
  <si>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</si>
  <si>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</si>
  <si>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</si>
  <si>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</si>
  <si>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</si>
  <si>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</si>
  <si>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</si>
  <si>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</si>
  <si>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</si>
  <si>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</si>
  <si>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</si>
  <si>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</si>
  <si>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</si>
  <si>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</si>
  <si>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</si>
  <si>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</si>
  <si>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</si>
  <si>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</si>
  <si>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</si>
  <si>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</si>
  <si>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</si>
  <si>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</si>
  <si>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</si>
  <si>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</si>
  <si>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</si>
  <si>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</si>
  <si>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</si>
  <si>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</si>
  <si>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</si>
  <si>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</si>
  <si>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</si>
  <si>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</si>
  <si>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</si>
  <si>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</si>
  <si>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</si>
  <si>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</si>
  <si>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</si>
  <si>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</si>
  <si>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</si>
  <si>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</si>
  <si>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</si>
  <si>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</si>
  <si>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</si>
  <si>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</si>
  <si>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</si>
  <si>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</si>
  <si>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</si>
  <si>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</si>
  <si>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</si>
  <si>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</si>
  <si>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</si>
  <si>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</si>
  <si>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</si>
  <si>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</si>
  <si>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</si>
  <si>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</si>
  <si>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</si>
  <si>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</si>
  <si>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</si>
  <si>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</si>
  <si>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</si>
  <si>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</si>
  <si>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</si>
  <si>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</si>
  <si>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</si>
  <si>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</si>
  <si>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</si>
  <si>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</si>
  <si>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</si>
  <si>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</si>
  <si>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</si>
  <si>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</si>
  <si>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</si>
  <si>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</si>
  <si>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</si>
  <si>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</si>
  <si>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</si>
  <si>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</si>
  <si>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</si>
  <si>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</si>
  <si>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</si>
  <si>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</si>
  <si>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</si>
  <si>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</si>
  <si>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</si>
  <si>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</si>
  <si>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</si>
  <si>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</si>
  <si>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</si>
  <si>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</si>
  <si>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</si>
  <si>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</si>
  <si>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</si>
  <si>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</si>
  <si>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</si>
  <si>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</si>
  <si>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</si>
  <si>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</si>
  <si>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</si>
  <si>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</si>
  <si>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</si>
  <si>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</si>
  <si>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</si>
  <si>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</si>
  <si>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</si>
  <si>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</si>
  <si>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</si>
  <si>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</si>
  <si>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</si>
  <si>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</si>
  <si>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</si>
  <si>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</si>
  <si>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</si>
  <si>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</si>
  <si>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</si>
  <si>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</si>
  <si>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</si>
  <si>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</si>
  <si>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</si>
  <si>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</si>
  <si>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</si>
  <si>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</si>
  <si>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</si>
  <si>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</si>
  <si>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</si>
  <si>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</si>
  <si>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</si>
  <si>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</si>
  <si>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</si>
  <si>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</si>
  <si>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</si>
  <si>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</si>
  <si>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</si>
  <si>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</si>
  <si>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</si>
  <si>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</si>
  <si>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</si>
  <si>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</si>
  <si>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</si>
  <si>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</si>
  <si>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</si>
  <si>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</si>
  <si>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</si>
  <si>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</si>
  <si>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</si>
  <si>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</si>
  <si>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</si>
  <si>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</si>
  <si>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</si>
  <si>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</si>
  <si>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</si>
  <si>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</si>
  <si>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</si>
  <si>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</si>
  <si>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</si>
  <si>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</si>
  <si>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</si>
  <si>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</si>
  <si>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</si>
  <si>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</si>
  <si>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</si>
  <si>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</si>
  <si>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</si>
  <si>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</si>
  <si>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</si>
  <si>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</si>
  <si>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</si>
  <si>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</si>
  <si>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</si>
  <si>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</si>
  <si>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</si>
  <si>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</si>
  <si>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</si>
  <si>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</si>
  <si>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</si>
  <si>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</si>
  <si>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</si>
  <si>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</si>
  <si>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</si>
  <si>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</si>
  <si>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</si>
  <si>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</si>
  <si>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</si>
  <si>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</si>
  <si>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</si>
  <si>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</si>
  <si>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</si>
  <si>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</si>
  <si>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</si>
  <si>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</si>
  <si>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</si>
  <si>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</si>
  <si>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</si>
  <si>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</si>
  <si>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</si>
  <si>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</si>
  <si>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</si>
  <si>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</si>
  <si>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</si>
  <si>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</si>
  <si>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</si>
  <si>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</si>
  <si>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</si>
  <si>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</si>
  <si>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</si>
  <si>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</si>
  <si>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</si>
  <si>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</si>
  <si>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</si>
  <si>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</si>
  <si>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</si>
  <si>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2020年度乌鲁木齐县政府性基金转移支付决算表</t>
  </si>
  <si>
    <t>注：（1）县级已到末级无下级，故无分地区；（2）公开05-1表已包含政府性基金专项转移支付分项目</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</si>
  <si>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</si>
  <si>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</si>
  <si>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</si>
  <si>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</si>
  <si>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</si>
  <si>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</si>
  <si>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</si>
  <si>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</si>
  <si>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</si>
  <si>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</si>
  <si>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</si>
  <si>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</si>
  <si>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</si>
  <si>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</si>
  <si>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</si>
  <si>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</si>
  <si>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</si>
  <si>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</si>
  <si>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</si>
  <si>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</si>
  <si>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</si>
  <si>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</si>
  <si>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</si>
  <si>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</si>
  <si>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</si>
  <si>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</si>
  <si>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</si>
  <si>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2020年度乌鲁木齐县政府专项债务限额和余额情况决算表</t>
  </si>
  <si>
    <t>专项债务限额</t>
  </si>
  <si>
    <t>专项债务余额</t>
  </si>
  <si>
    <t>第三部分:国有资本经营预算决算情况</t>
  </si>
  <si>
    <t>2020年度乌鲁木齐县国有资本经营收入决算表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</si>
  <si>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</si>
  <si>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</si>
  <si>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</si>
  <si>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</si>
  <si>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</si>
  <si>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</si>
  <si>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</si>
  <si>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</si>
  <si>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</si>
  <si>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</si>
  <si>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</si>
  <si>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</si>
  <si>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</si>
  <si>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</si>
  <si>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</si>
  <si>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</si>
  <si>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</si>
  <si>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</si>
  <si>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</si>
  <si>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</si>
  <si>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</si>
  <si>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</si>
  <si>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</si>
  <si>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</si>
  <si>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</si>
  <si>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</si>
  <si>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</si>
  <si>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</si>
  <si>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</si>
  <si>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</si>
  <si>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</si>
  <si>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</si>
  <si>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</si>
  <si>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</si>
  <si>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</si>
  <si>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</si>
  <si>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</si>
  <si>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</si>
  <si>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</si>
  <si>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</si>
  <si>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</si>
  <si>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</si>
  <si>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</si>
  <si>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</si>
  <si>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</si>
  <si>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</si>
  <si>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</si>
  <si>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备注：我县无国有资本经营收入，此表为空表。</t>
  </si>
  <si>
    <t>2020年度乌鲁木齐县国有资本经营支出决算表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</si>
  <si>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</si>
  <si>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</si>
  <si>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</si>
  <si>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</si>
  <si>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</si>
  <si>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</si>
  <si>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</si>
  <si>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</si>
  <si>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</si>
  <si>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</si>
  <si>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</si>
  <si>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</si>
  <si>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</si>
  <si>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</si>
  <si>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</si>
  <si>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</si>
  <si>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</si>
  <si>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</si>
  <si>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</si>
  <si>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</si>
  <si>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</si>
  <si>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</si>
  <si>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</si>
  <si>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</si>
  <si>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</si>
  <si>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</si>
  <si>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</si>
  <si>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</si>
  <si>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</si>
  <si>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备注：我县无国有资本经营支出，此表为空表。</t>
  </si>
  <si>
    <t>2020年度乌鲁木齐县国有资本经营预算转移性收支决算表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</si>
  <si>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</si>
  <si>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</si>
  <si>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</si>
  <si>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</si>
  <si>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</si>
  <si>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</si>
  <si>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</si>
  <si>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</si>
  <si>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</si>
  <si>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</si>
  <si>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</si>
  <si>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备注：我县无国有资本经营转移支出，此表为空表。</t>
  </si>
  <si>
    <t>第四部分:社会保险基金预算决算情况</t>
  </si>
  <si>
    <t xml:space="preserve">                                                                                                                                                                                                                                                                                                                                                                                                                                                                                                                                                                                                                                                                                                                                                                                                                                                                                                                                                                                                                                                                                                                                                                                                                                                                                                                                                                                                                                                                                                                                                                                                                                                                                                                                                                                                                                                                                                                                                                                                                                                                                                                                                                                                                                                                                                                                                                                                                                                                                                                                                                                                                                                                                                                                                                                                                                                                                                                                                                                                                                                                                                                                                                                                                                                                                                                                                                                                                                                                                                                                                                                                                                                                                                                                                                                                                                                                                                                                                                                                                                                                                                                                                                                                                                                                                                                                                                                                                                                                                                                                                                                                                                                                                                                                                                                                                                                                                                                                                                                                                                                                                                                                                                                                                                                                                                                                                                                                                                                                                                                                                                                                                                                                                                                                                                                                                                                                                                                                                                                                                                                                                                                                                                                                                                                                                                                                                 </t>
  </si>
  <si>
    <t>2020年城乡居民基本养老保险基金预算决算情况收入表</t>
  </si>
  <si>
    <t>备注：由于城乡养老保险市级统筹，相关业务上划，2020年我县无社会保险基金预算及决算。</t>
  </si>
  <si>
    <t>收   入</t>
  </si>
  <si>
    <t>2020年预算</t>
  </si>
  <si>
    <t>2020年决算</t>
  </si>
  <si>
    <t>一、个人缴费收入</t>
  </si>
  <si>
    <t>二、财政补助收入</t>
  </si>
  <si>
    <t>（一）缴费补助收入</t>
  </si>
  <si>
    <t>（二)基础养老金补助收入</t>
  </si>
  <si>
    <t>1.中央财政补助</t>
  </si>
  <si>
    <t>2.县级财政补助</t>
  </si>
  <si>
    <t>三、其他收入丧葬补助收入</t>
  </si>
  <si>
    <t>（一）丧葬补助收入</t>
  </si>
  <si>
    <t>（二）利息收入</t>
  </si>
  <si>
    <t>（三）转移收入</t>
  </si>
  <si>
    <t>本年收入合计</t>
  </si>
  <si>
    <t>备注：我县无社会保险基金收入，此表为空表。</t>
  </si>
  <si>
    <t>2020年城乡居民基本养老保险基金预算决算情况支出表</t>
  </si>
  <si>
    <t xml:space="preserve">支  出 </t>
  </si>
  <si>
    <t>一、基础养老金支出</t>
  </si>
  <si>
    <t>1.中央财政支出</t>
  </si>
  <si>
    <t>2.县级财政支出</t>
  </si>
  <si>
    <t>二、个人账户支出</t>
  </si>
  <si>
    <t>1.个人账户养老金支出</t>
  </si>
  <si>
    <t>2.退保金支出</t>
  </si>
  <si>
    <t>三、其他支出</t>
  </si>
  <si>
    <t>（一）丧葬补助支出</t>
  </si>
  <si>
    <t>（二）利息支出</t>
  </si>
  <si>
    <t>（三）转移支出</t>
  </si>
  <si>
    <t>本年支出合计</t>
  </si>
  <si>
    <t>备注：我县无社会保险基金支出，此表为空表。</t>
  </si>
  <si>
    <t>第五部分:地方政府债务情况</t>
  </si>
  <si>
    <t>2020年度乌鲁木齐县地方政府债务限额、余额决算数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</si>
  <si>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</si>
  <si>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</si>
  <si>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</si>
  <si>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</si>
  <si>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</si>
  <si>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</si>
  <si>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</si>
  <si>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 xml:space="preserve">                                  2020年度地方政府债券使用安排情况表              </t>
  </si>
  <si>
    <t>2020年乌鲁木齐县无新增债券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</si>
</sst>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_ "/>
  </numFmts>
  <fonts count="63">
    <font>
      <sz val="12"/>
      <name val="宋体"/>
      <family val="0"/>
    </font>
    <font>
      <sz val="11"/>
      <name val="宋体"/>
      <family val="0"/>
    </font>
    <font>
      <sz val="11"/>
      <color indexed="8"/>
      <name val="宋体"/>
      <family val="0"/>
    </font>
    <font>
      <sz val="18"/>
      <name val="方正小标宋_GBK"/>
      <family val="4"/>
    </font>
    <font>
      <sz val="10"/>
      <name val="宋体"/>
      <family val="0"/>
    </font>
    <font>
      <b/>
      <sz val="10"/>
      <name val="宋体"/>
      <family val="0"/>
    </font>
    <font>
      <b/>
      <sz val="18"/>
      <name val="宋体"/>
      <family val="0"/>
    </font>
    <font>
      <b/>
      <sz val="28"/>
      <name val="宋体"/>
      <family val="0"/>
    </font>
    <font>
      <sz val="20"/>
      <name val="宋体"/>
      <family val="0"/>
    </font>
    <font>
      <b/>
      <sz val="12"/>
      <name val="宋体"/>
      <family val="0"/>
    </font>
    <font>
      <sz val="22"/>
      <name val="方正小标宋_GBK"/>
      <family val="4"/>
    </font>
    <font>
      <sz val="11"/>
      <color indexed="8"/>
      <name val="Arial"/>
      <family val="2"/>
    </font>
    <font>
      <sz val="18"/>
      <color indexed="8"/>
      <name val="宋体"/>
      <family val="0"/>
    </font>
    <font>
      <sz val="11"/>
      <color indexed="58"/>
      <name val="宋体"/>
      <family val="0"/>
    </font>
    <font>
      <sz val="11"/>
      <name val="Arial"/>
      <family val="2"/>
    </font>
    <font>
      <sz val="10"/>
      <color indexed="8"/>
      <name val="Arial"/>
      <family val="2"/>
    </font>
    <font>
      <sz val="22"/>
      <color indexed="8"/>
      <name val="宋体"/>
      <family val="0"/>
    </font>
    <font>
      <sz val="12"/>
      <color indexed="8"/>
      <name val="宋体"/>
      <family val="0"/>
    </font>
    <font>
      <sz val="24"/>
      <name val="方正小标宋_GBK"/>
      <family val="4"/>
    </font>
    <font>
      <sz val="24"/>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0"/>
      <name val="Arial"/>
      <family val="2"/>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Arial"/>
      <family val="2"/>
    </font>
    <font>
      <sz val="18"/>
      <color theme="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4"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9" fontId="24" fillId="0" borderId="0" applyFont="0" applyFill="0" applyBorder="0" applyAlignment="0" applyProtection="0"/>
    <xf numFmtId="178" fontId="24"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24"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4"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121">
    <xf numFmtId="0" fontId="0" fillId="0" borderId="0" xfId="0" applyAlignment="1">
      <alignment/>
    </xf>
    <xf numFmtId="0" fontId="40" fillId="0" borderId="0" xfId="0" applyFont="1" applyFill="1" applyBorder="1" applyAlignment="1">
      <alignment vertical="center"/>
    </xf>
    <xf numFmtId="0" fontId="40" fillId="0" borderId="0" xfId="0" applyFont="1" applyFill="1" applyAlignment="1">
      <alignment vertical="center"/>
    </xf>
    <xf numFmtId="0" fontId="40" fillId="0" borderId="0" xfId="0" applyFont="1" applyFill="1" applyAlignment="1">
      <alignment horizontal="center" vertical="center"/>
    </xf>
    <xf numFmtId="0" fontId="40" fillId="0" borderId="0" xfId="0" applyFont="1" applyFill="1" applyAlignment="1">
      <alignment horizontal="center" vertical="center"/>
    </xf>
    <xf numFmtId="180" fontId="40" fillId="0" borderId="0" xfId="0" applyNumberFormat="1" applyFont="1" applyFill="1" applyAlignment="1">
      <alignment horizontal="center" vertical="center"/>
    </xf>
    <xf numFmtId="0" fontId="40" fillId="0" borderId="0" xfId="0" applyFont="1" applyFill="1" applyAlignment="1">
      <alignment horizontal="center" vertical="center" wrapText="1"/>
    </xf>
    <xf numFmtId="0" fontId="0" fillId="0" borderId="0" xfId="0" applyFill="1" applyAlignment="1">
      <alignment/>
    </xf>
    <xf numFmtId="0" fontId="3" fillId="0" borderId="0" xfId="0" applyFont="1" applyFill="1" applyAlignment="1">
      <alignment horizontal="center"/>
    </xf>
    <xf numFmtId="0" fontId="3" fillId="0" borderId="0" xfId="0" applyFont="1" applyFill="1" applyAlignment="1">
      <alignment horizontal="center"/>
    </xf>
    <xf numFmtId="0" fontId="0" fillId="0" borderId="0" xfId="0" applyFill="1" applyAlignment="1">
      <alignment horizontal="right"/>
    </xf>
    <xf numFmtId="0" fontId="4"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3" fontId="4"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vertical="center"/>
      <protection/>
    </xf>
    <xf numFmtId="0" fontId="4" fillId="0" borderId="9" xfId="0" applyNumberFormat="1" applyFont="1" applyFill="1" applyBorder="1" applyAlignment="1" applyProtection="1">
      <alignment vertical="center"/>
      <protection/>
    </xf>
    <xf numFmtId="0" fontId="0" fillId="0" borderId="0" xfId="0" applyFont="1" applyFill="1" applyBorder="1" applyAlignment="1">
      <alignment/>
    </xf>
    <xf numFmtId="0" fontId="0" fillId="0" borderId="0" xfId="0" applyFill="1" applyBorder="1" applyAlignment="1">
      <alignment/>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0" fillId="0" borderId="0" xfId="0" applyAlignment="1">
      <alignment vertical="center"/>
    </xf>
    <xf numFmtId="0" fontId="7" fillId="0" borderId="0" xfId="0" applyNumberFormat="1" applyFont="1" applyFill="1" applyAlignment="1" applyProtection="1">
      <alignment horizontal="center" vertical="center"/>
      <protection/>
    </xf>
    <xf numFmtId="0" fontId="8" fillId="0" borderId="0" xfId="0" applyFont="1" applyFill="1" applyBorder="1" applyAlignment="1">
      <alignment horizontal="center"/>
    </xf>
    <xf numFmtId="0" fontId="0" fillId="0" borderId="0" xfId="0" applyFill="1" applyBorder="1" applyAlignment="1">
      <alignment horizontal="left"/>
    </xf>
    <xf numFmtId="0" fontId="9" fillId="0" borderId="0" xfId="0" applyFont="1" applyFill="1" applyBorder="1" applyAlignment="1">
      <alignment horizontal="center"/>
    </xf>
    <xf numFmtId="0" fontId="0" fillId="0" borderId="0" xfId="0" applyFont="1" applyFill="1" applyBorder="1" applyAlignment="1">
      <alignment horizontal="right"/>
    </xf>
    <xf numFmtId="0" fontId="9" fillId="0" borderId="9" xfId="0" applyFont="1" applyFill="1" applyBorder="1" applyAlignment="1">
      <alignment horizontal="center"/>
    </xf>
    <xf numFmtId="0" fontId="0" fillId="0" borderId="9" xfId="0" applyFont="1" applyFill="1" applyBorder="1" applyAlignment="1">
      <alignment horizontal="center"/>
    </xf>
    <xf numFmtId="0" fontId="0" fillId="0" borderId="9" xfId="0" applyFill="1" applyBorder="1" applyAlignment="1">
      <alignment horizontal="center"/>
    </xf>
    <xf numFmtId="0" fontId="0" fillId="0" borderId="9" xfId="0" applyFill="1" applyBorder="1" applyAlignment="1">
      <alignment/>
    </xf>
    <xf numFmtId="0" fontId="0" fillId="0" borderId="0" xfId="0" applyFill="1" applyAlignment="1">
      <alignment horizontal="left"/>
    </xf>
    <xf numFmtId="0" fontId="0" fillId="0" borderId="0" xfId="0" applyFill="1" applyBorder="1" applyAlignment="1">
      <alignment horizontal="right"/>
    </xf>
    <xf numFmtId="0" fontId="3"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right" vertical="center"/>
      <protection/>
    </xf>
    <xf numFmtId="0" fontId="0" fillId="0" borderId="0" xfId="0" applyFill="1" applyAlignment="1">
      <alignment horizontal="left"/>
    </xf>
    <xf numFmtId="0" fontId="0" fillId="0" borderId="0" xfId="0" applyFill="1" applyAlignment="1">
      <alignment/>
    </xf>
    <xf numFmtId="0" fontId="6" fillId="0" borderId="0" xfId="0" applyNumberFormat="1" applyFont="1" applyFill="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10"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9"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protection/>
    </xf>
    <xf numFmtId="0" fontId="4" fillId="0" borderId="0" xfId="0" applyFont="1" applyFill="1" applyAlignment="1">
      <alignment vertical="center"/>
    </xf>
    <xf numFmtId="0" fontId="4" fillId="0" borderId="0" xfId="0" applyFont="1" applyFill="1" applyAlignment="1">
      <alignment horizontal="right" vertical="center"/>
    </xf>
    <xf numFmtId="0" fontId="40" fillId="0" borderId="0" xfId="0" applyFont="1" applyFill="1" applyBorder="1" applyAlignment="1">
      <alignment/>
    </xf>
    <xf numFmtId="0" fontId="40" fillId="0" borderId="0" xfId="0" applyFont="1" applyFill="1" applyBorder="1" applyAlignment="1">
      <alignment horizontal="center"/>
    </xf>
    <xf numFmtId="0" fontId="40" fillId="33" borderId="0" xfId="0" applyFont="1" applyFill="1" applyBorder="1" applyAlignment="1" applyProtection="1">
      <alignment vertical="center"/>
      <protection locked="0"/>
    </xf>
    <xf numFmtId="0" fontId="60" fillId="33" borderId="0" xfId="0" applyFont="1" applyFill="1" applyBorder="1" applyAlignment="1">
      <alignment/>
    </xf>
    <xf numFmtId="181" fontId="40" fillId="0" borderId="0" xfId="0" applyNumberFormat="1" applyFont="1" applyFill="1" applyBorder="1" applyAlignment="1">
      <alignment horizontal="right"/>
    </xf>
    <xf numFmtId="0" fontId="61" fillId="0" borderId="0" xfId="0" applyFont="1" applyFill="1" applyBorder="1" applyAlignment="1">
      <alignment horizontal="center"/>
    </xf>
    <xf numFmtId="0" fontId="61" fillId="0" borderId="0" xfId="0" applyFont="1" applyFill="1" applyBorder="1" applyAlignment="1">
      <alignment horizontal="right"/>
    </xf>
    <xf numFmtId="0" fontId="40" fillId="0" borderId="0" xfId="0" applyFont="1" applyFill="1" applyBorder="1" applyAlignment="1">
      <alignment horizontal="right"/>
    </xf>
    <xf numFmtId="0" fontId="13" fillId="0" borderId="9" xfId="0" applyFont="1" applyFill="1" applyBorder="1" applyAlignment="1">
      <alignment horizontal="center" vertical="justify"/>
    </xf>
    <xf numFmtId="181" fontId="13" fillId="0" borderId="9" xfId="0" applyNumberFormat="1" applyFont="1" applyFill="1" applyBorder="1" applyAlignment="1">
      <alignment horizontal="center" vertical="justify"/>
    </xf>
    <xf numFmtId="0" fontId="13" fillId="0" borderId="14" xfId="0" applyFont="1" applyFill="1" applyBorder="1" applyAlignment="1">
      <alignment horizontal="left" vertical="center" wrapText="1"/>
    </xf>
    <xf numFmtId="0" fontId="13" fillId="0" borderId="9" xfId="0" applyFont="1" applyFill="1" applyBorder="1" applyAlignment="1">
      <alignment horizontal="left" vertical="center" wrapText="1"/>
    </xf>
    <xf numFmtId="181" fontId="13" fillId="0" borderId="9" xfId="0" applyNumberFormat="1" applyFont="1" applyFill="1" applyBorder="1" applyAlignment="1">
      <alignment horizontal="right" vertical="center" wrapText="1"/>
    </xf>
    <xf numFmtId="0" fontId="13" fillId="0" borderId="15" xfId="0" applyFont="1" applyFill="1" applyBorder="1" applyAlignment="1">
      <alignment horizontal="left" vertical="center" wrapText="1"/>
    </xf>
    <xf numFmtId="181" fontId="13" fillId="0" borderId="15" xfId="0" applyNumberFormat="1" applyFont="1" applyFill="1" applyBorder="1" applyAlignment="1">
      <alignment horizontal="right" vertical="center" wrapText="1"/>
    </xf>
    <xf numFmtId="181" fontId="13" fillId="0" borderId="14" xfId="0"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181" fontId="13" fillId="0" borderId="0" xfId="0" applyNumberFormat="1" applyFont="1" applyFill="1" applyBorder="1" applyAlignment="1">
      <alignment horizontal="right" vertical="center" wrapText="1"/>
    </xf>
    <xf numFmtId="0" fontId="1" fillId="0" borderId="14" xfId="0" applyFont="1" applyFill="1" applyBorder="1" applyAlignment="1">
      <alignment horizontal="left" vertical="center" wrapText="1"/>
    </xf>
    <xf numFmtId="0" fontId="1" fillId="33" borderId="9" xfId="0" applyFont="1" applyFill="1" applyBorder="1" applyAlignment="1">
      <alignment horizontal="left" vertical="center" wrapText="1"/>
    </xf>
    <xf numFmtId="181" fontId="1" fillId="33" borderId="9" xfId="0" applyNumberFormat="1" applyFont="1" applyFill="1" applyBorder="1" applyAlignment="1">
      <alignment horizontal="right" vertical="center" wrapText="1"/>
    </xf>
    <xf numFmtId="0" fontId="62" fillId="33" borderId="15" xfId="0" applyFont="1" applyFill="1" applyBorder="1" applyAlignment="1" applyProtection="1">
      <alignment horizontal="left" vertical="center"/>
      <protection locked="0"/>
    </xf>
    <xf numFmtId="181" fontId="1" fillId="33" borderId="15" xfId="0" applyNumberFormat="1" applyFont="1" applyFill="1" applyBorder="1" applyAlignment="1" applyProtection="1">
      <alignment horizontal="right" vertical="center"/>
      <protection locked="0"/>
    </xf>
    <xf numFmtId="0" fontId="62" fillId="33" borderId="14" xfId="0" applyFont="1" applyFill="1" applyBorder="1" applyAlignment="1" applyProtection="1">
      <alignment horizontal="left" vertical="center"/>
      <protection locked="0"/>
    </xf>
    <xf numFmtId="181" fontId="1" fillId="33" borderId="14" xfId="0" applyNumberFormat="1" applyFont="1" applyFill="1" applyBorder="1" applyAlignment="1" applyProtection="1">
      <alignment horizontal="right" vertical="center"/>
      <protection locked="0"/>
    </xf>
    <xf numFmtId="0" fontId="1" fillId="33" borderId="14" xfId="0" applyFont="1" applyFill="1" applyBorder="1" applyAlignment="1">
      <alignment horizontal="left" vertical="center" wrapText="1"/>
    </xf>
    <xf numFmtId="181" fontId="1" fillId="33" borderId="14" xfId="0" applyNumberFormat="1" applyFont="1" applyFill="1" applyBorder="1" applyAlignment="1">
      <alignment horizontal="right" vertical="center" wrapText="1"/>
    </xf>
    <xf numFmtId="0" fontId="1" fillId="0" borderId="9" xfId="0" applyFont="1" applyFill="1" applyBorder="1" applyAlignment="1">
      <alignment horizontal="left" vertical="center" wrapText="1"/>
    </xf>
    <xf numFmtId="181" fontId="14" fillId="33" borderId="14" xfId="0" applyNumberFormat="1" applyFont="1" applyFill="1" applyBorder="1" applyAlignment="1">
      <alignment horizontal="right"/>
    </xf>
    <xf numFmtId="3" fontId="1" fillId="33" borderId="14" xfId="0" applyNumberFormat="1" applyFont="1" applyFill="1" applyBorder="1" applyAlignment="1" applyProtection="1">
      <alignment horizontal="left" vertical="center"/>
      <protection locked="0"/>
    </xf>
    <xf numFmtId="0" fontId="1" fillId="33" borderId="16" xfId="0" applyFont="1" applyFill="1" applyBorder="1" applyAlignment="1">
      <alignment horizontal="left" vertical="center" wrapText="1"/>
    </xf>
    <xf numFmtId="181" fontId="1" fillId="33" borderId="16" xfId="0" applyNumberFormat="1" applyFont="1" applyFill="1" applyBorder="1" applyAlignment="1">
      <alignment horizontal="right" vertical="center" wrapText="1"/>
    </xf>
    <xf numFmtId="0" fontId="1" fillId="33" borderId="17" xfId="0" applyFont="1" applyFill="1" applyBorder="1" applyAlignment="1">
      <alignment horizontal="left" vertical="center" wrapText="1"/>
    </xf>
    <xf numFmtId="0" fontId="13" fillId="0" borderId="18" xfId="0" applyFont="1" applyFill="1" applyBorder="1" applyAlignment="1">
      <alignment horizontal="center" vertical="justify"/>
    </xf>
    <xf numFmtId="0" fontId="13" fillId="0" borderId="19" xfId="0" applyFont="1" applyFill="1" applyBorder="1" applyAlignment="1">
      <alignment horizontal="center" vertical="justify"/>
    </xf>
    <xf numFmtId="181" fontId="13" fillId="0" borderId="14" xfId="0" applyNumberFormat="1" applyFont="1" applyFill="1" applyBorder="1" applyAlignment="1">
      <alignment horizontal="right" vertical="justify"/>
    </xf>
    <xf numFmtId="0" fontId="15" fillId="0" borderId="0" xfId="0" applyFont="1" applyFill="1" applyAlignment="1">
      <alignment/>
    </xf>
    <xf numFmtId="0" fontId="2" fillId="0" borderId="14"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4" fontId="2" fillId="0" borderId="22" xfId="0" applyNumberFormat="1" applyFont="1" applyFill="1" applyBorder="1" applyAlignment="1">
      <alignment horizontal="righ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16" fillId="0" borderId="0" xfId="0" applyFont="1" applyFill="1" applyAlignment="1">
      <alignment horizontal="center"/>
    </xf>
    <xf numFmtId="0" fontId="2" fillId="0" borderId="22" xfId="0" applyFont="1" applyFill="1" applyBorder="1" applyAlignment="1">
      <alignment horizontal="center" vertical="center" shrinkToFit="1"/>
    </xf>
    <xf numFmtId="0" fontId="17" fillId="0" borderId="0" xfId="0" applyFont="1" applyFill="1" applyAlignment="1">
      <alignment horizontal="right"/>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wrapText="1" shrinkToFit="1"/>
    </xf>
    <xf numFmtId="4" fontId="2" fillId="0" borderId="24" xfId="0" applyNumberFormat="1"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17" fillId="0" borderId="0" xfId="0" applyFont="1" applyFill="1" applyAlignment="1">
      <alignment horizontal="center"/>
    </xf>
    <xf numFmtId="0" fontId="2" fillId="0" borderId="26" xfId="0" applyFont="1" applyFill="1" applyBorder="1" applyAlignment="1">
      <alignment horizontal="center" vertical="center" shrinkToFit="1"/>
    </xf>
    <xf numFmtId="4" fontId="2" fillId="0" borderId="27" xfId="0" applyNumberFormat="1" applyFont="1" applyFill="1" applyBorder="1" applyAlignment="1">
      <alignment horizontal="right" vertical="center" shrinkToFit="1"/>
    </xf>
    <xf numFmtId="0" fontId="0" fillId="0" borderId="0" xfId="0" applyAlignment="1">
      <alignment horizontal="center"/>
    </xf>
    <xf numFmtId="0" fontId="18" fillId="0" borderId="0" xfId="0" applyFont="1" applyAlignment="1">
      <alignment horizontal="center"/>
    </xf>
    <xf numFmtId="0" fontId="19" fillId="0" borderId="0" xfId="0" applyFont="1" applyAlignment="1">
      <alignment horizontal="center"/>
    </xf>
    <xf numFmtId="0" fontId="19" fillId="0" borderId="0" xfId="0" applyFont="1" applyAlignment="1">
      <alignment/>
    </xf>
    <xf numFmtId="0" fontId="4" fillId="0" borderId="9" xfId="0" applyFont="1" applyBorder="1" applyAlignment="1">
      <alignment horizontal="center"/>
    </xf>
    <xf numFmtId="0" fontId="4" fillId="0" borderId="9" xfId="0" applyFont="1" applyBorder="1" applyAlignment="1">
      <alignment/>
    </xf>
    <xf numFmtId="0" fontId="4" fillId="0" borderId="9" xfId="0" applyFont="1" applyBorder="1" applyAlignment="1">
      <alignment/>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G21"/>
  <sheetViews>
    <sheetView showGridLines="0" showZeros="0" tabSelected="1" workbookViewId="0" topLeftCell="A1">
      <selection activeCell="C16" sqref="C16"/>
    </sheetView>
  </sheetViews>
  <sheetFormatPr defaultColWidth="12.125" defaultRowHeight="15" customHeight="1"/>
  <cols>
    <col min="2" max="2" width="24.25390625" style="110" customWidth="1"/>
    <col min="3" max="3" width="84.375" style="0" customWidth="1"/>
    <col min="4" max="4" width="39.375" style="0" customWidth="1"/>
  </cols>
  <sheetData>
    <row r="1" spans="2:7" ht="72" customHeight="1">
      <c r="B1" s="111" t="s">
        <v>0</v>
      </c>
      <c r="C1" s="112"/>
      <c r="D1" s="112"/>
      <c r="E1" s="113"/>
      <c r="F1" s="113"/>
      <c r="G1" s="113"/>
    </row>
    <row r="2" spans="2:4" ht="24" customHeight="1">
      <c r="B2" s="114" t="s">
        <v>1</v>
      </c>
      <c r="C2" s="114" t="s">
        <v>2</v>
      </c>
      <c r="D2" s="115"/>
    </row>
    <row r="3" spans="2:4" ht="24" customHeight="1">
      <c r="B3" s="114" t="s">
        <v>3</v>
      </c>
      <c r="C3" s="116" t="s">
        <v>4</v>
      </c>
      <c r="D3" s="117" t="s">
        <v>5</v>
      </c>
    </row>
    <row r="4" spans="2:4" ht="24" customHeight="1">
      <c r="B4" s="114" t="s">
        <v>6</v>
      </c>
      <c r="C4" s="116" t="s">
        <v>7</v>
      </c>
      <c r="D4" s="118"/>
    </row>
    <row r="5" spans="2:4" ht="24" customHeight="1">
      <c r="B5" s="114" t="s">
        <v>8</v>
      </c>
      <c r="C5" s="116" t="s">
        <v>9</v>
      </c>
      <c r="D5" s="118"/>
    </row>
    <row r="6" spans="2:4" ht="24" customHeight="1">
      <c r="B6" s="114" t="s">
        <v>10</v>
      </c>
      <c r="C6" s="116" t="s">
        <v>11</v>
      </c>
      <c r="D6" s="118"/>
    </row>
    <row r="7" spans="2:4" ht="24" customHeight="1">
      <c r="B7" s="114" t="s">
        <v>12</v>
      </c>
      <c r="C7" s="116" t="s">
        <v>13</v>
      </c>
      <c r="D7" s="118"/>
    </row>
    <row r="8" spans="2:4" ht="24" customHeight="1">
      <c r="B8" s="114" t="s">
        <v>14</v>
      </c>
      <c r="C8" s="116" t="s">
        <v>15</v>
      </c>
      <c r="D8" s="118"/>
    </row>
    <row r="9" spans="2:4" ht="24" customHeight="1">
      <c r="B9" s="114" t="s">
        <v>16</v>
      </c>
      <c r="C9" s="116" t="s">
        <v>17</v>
      </c>
      <c r="D9" s="119"/>
    </row>
    <row r="10" spans="2:4" ht="24" customHeight="1">
      <c r="B10" s="114" t="s">
        <v>18</v>
      </c>
      <c r="C10" s="115" t="s">
        <v>19</v>
      </c>
      <c r="D10" s="120" t="s">
        <v>20</v>
      </c>
    </row>
    <row r="11" spans="2:4" ht="24" customHeight="1">
      <c r="B11" s="114" t="s">
        <v>21</v>
      </c>
      <c r="C11" s="115" t="s">
        <v>22</v>
      </c>
      <c r="D11" s="118"/>
    </row>
    <row r="12" spans="2:4" ht="24" customHeight="1">
      <c r="B12" s="114" t="s">
        <v>23</v>
      </c>
      <c r="C12" s="115" t="s">
        <v>24</v>
      </c>
      <c r="D12" s="118"/>
    </row>
    <row r="13" spans="2:4" ht="24" customHeight="1">
      <c r="B13" s="114" t="s">
        <v>25</v>
      </c>
      <c r="C13" s="116" t="s">
        <v>26</v>
      </c>
      <c r="D13" s="119"/>
    </row>
    <row r="14" spans="2:4" ht="24" customHeight="1">
      <c r="B14" s="114" t="s">
        <v>27</v>
      </c>
      <c r="C14" s="115" t="s">
        <v>28</v>
      </c>
      <c r="D14" s="120" t="s">
        <v>29</v>
      </c>
    </row>
    <row r="15" spans="2:4" ht="24" customHeight="1">
      <c r="B15" s="114" t="s">
        <v>30</v>
      </c>
      <c r="C15" s="115" t="s">
        <v>31</v>
      </c>
      <c r="D15" s="118"/>
    </row>
    <row r="16" spans="2:4" ht="24" customHeight="1">
      <c r="B16" s="114" t="s">
        <v>32</v>
      </c>
      <c r="C16" s="115" t="s">
        <v>33</v>
      </c>
      <c r="D16" s="118"/>
    </row>
    <row r="17" spans="2:4" ht="24" customHeight="1">
      <c r="B17" s="114" t="s">
        <v>34</v>
      </c>
      <c r="C17" s="115" t="s">
        <v>35</v>
      </c>
      <c r="D17" s="120" t="s">
        <v>36</v>
      </c>
    </row>
    <row r="18" spans="2:4" ht="24" customHeight="1">
      <c r="B18" s="114" t="s">
        <v>37</v>
      </c>
      <c r="C18" s="115" t="s">
        <v>38</v>
      </c>
      <c r="D18" s="119"/>
    </row>
    <row r="19" spans="2:4" ht="24" customHeight="1">
      <c r="B19" s="114" t="s">
        <v>39</v>
      </c>
      <c r="C19" s="115" t="s">
        <v>40</v>
      </c>
      <c r="D19" s="120" t="s">
        <v>41</v>
      </c>
    </row>
    <row r="20" spans="2:4" ht="24" customHeight="1">
      <c r="B20" s="114" t="s">
        <v>42</v>
      </c>
      <c r="C20" s="115" t="s">
        <v>43</v>
      </c>
      <c r="D20" s="118"/>
    </row>
    <row r="21" spans="2:4" ht="24" customHeight="1">
      <c r="B21" s="114" t="s">
        <v>44</v>
      </c>
      <c r="C21" s="115" t="s">
        <v>45</v>
      </c>
      <c r="D21" s="119"/>
    </row>
  </sheetData>
  <sheetProtection/>
  <mergeCells count="6">
    <mergeCell ref="B1:D1"/>
    <mergeCell ref="D3:D9"/>
    <mergeCell ref="D10:D13"/>
    <mergeCell ref="D14:D16"/>
    <mergeCell ref="D17:D18"/>
    <mergeCell ref="D19:D21"/>
  </mergeCells>
  <printOptions gridLines="1"/>
  <pageMargins left="0.75" right="0.75" top="1" bottom="1" header="0.5" footer="0.5"/>
  <pageSetup orientation="landscape"/>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6.5" customHeight="1"/>
  <cols>
    <col min="1" max="5" width="23.125" style="0" customWidth="1"/>
  </cols>
  <sheetData>
    <row r="1" spans="1:5" ht="19.5" customHeight="1">
      <c r="A1" s="21"/>
      <c r="B1" s="21"/>
      <c r="C1" s="21"/>
      <c r="D1" s="21"/>
      <c r="E1" s="21"/>
    </row>
    <row r="2" spans="1:5" ht="19.5" customHeight="1">
      <c r="A2" s="21"/>
      <c r="B2" s="21"/>
      <c r="C2" s="21"/>
      <c r="D2" s="21"/>
      <c r="E2" s="21"/>
    </row>
    <row r="3" spans="1:5" ht="19.5" customHeight="1">
      <c r="A3" s="21"/>
      <c r="B3" s="21"/>
      <c r="C3" s="21"/>
      <c r="D3" s="21"/>
      <c r="E3" s="21"/>
    </row>
    <row r="4" spans="1:5" ht="19.5" customHeight="1">
      <c r="A4" s="21"/>
      <c r="B4" s="21"/>
      <c r="C4" s="21"/>
      <c r="D4" s="21"/>
      <c r="E4" s="21"/>
    </row>
    <row r="5" spans="1:5" ht="19.5" customHeight="1">
      <c r="A5" s="21"/>
      <c r="B5" s="21"/>
      <c r="C5" s="21"/>
      <c r="D5" s="21"/>
      <c r="E5" s="21"/>
    </row>
    <row r="6" spans="1:5" ht="19.5" customHeight="1">
      <c r="A6" s="21"/>
      <c r="B6" s="21"/>
      <c r="C6" s="21"/>
      <c r="D6" s="21"/>
      <c r="E6" s="21"/>
    </row>
    <row r="7" spans="1:5" ht="19.5" customHeight="1">
      <c r="A7" s="21"/>
      <c r="B7" s="21"/>
      <c r="C7" s="21"/>
      <c r="D7" s="21"/>
      <c r="E7" s="21"/>
    </row>
    <row r="8" spans="1:5" ht="19.5" customHeight="1">
      <c r="A8" s="21"/>
      <c r="B8" s="21"/>
      <c r="C8" s="21"/>
      <c r="D8" s="21"/>
      <c r="E8" s="21"/>
    </row>
    <row r="9" spans="1:5" ht="46.5" customHeight="1">
      <c r="A9" s="22" t="s">
        <v>2596</v>
      </c>
      <c r="B9" s="22"/>
      <c r="C9" s="22"/>
      <c r="D9" s="22"/>
      <c r="E9" s="22"/>
    </row>
    <row r="10" spans="1:5" ht="19.5" customHeight="1">
      <c r="A10" s="21"/>
      <c r="B10" s="21"/>
      <c r="C10" s="21"/>
      <c r="D10" s="21"/>
      <c r="E10" s="21"/>
    </row>
    <row r="11" spans="1:5" ht="19.5" customHeight="1">
      <c r="A11" s="21"/>
      <c r="B11" s="21"/>
      <c r="C11" s="21"/>
      <c r="D11" s="21"/>
      <c r="E11" s="21"/>
    </row>
    <row r="12" spans="1:5" ht="19.5" customHeight="1">
      <c r="A12" s="21"/>
      <c r="B12" s="21"/>
      <c r="C12" s="21"/>
      <c r="D12" s="21"/>
      <c r="E12" s="21"/>
    </row>
    <row r="13" spans="1:5" ht="19.5" customHeight="1">
      <c r="A13" s="21"/>
      <c r="B13" s="21"/>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21"/>
      <c r="B17" s="21"/>
      <c r="C17" s="21"/>
      <c r="D17" s="21"/>
      <c r="E17" s="21"/>
    </row>
    <row r="18" spans="1:5" ht="19.5" customHeight="1">
      <c r="A18" s="21"/>
      <c r="B18" s="21"/>
      <c r="C18" s="21"/>
      <c r="D18" s="21"/>
      <c r="E18" s="21"/>
    </row>
    <row r="19" spans="1:5" ht="19.5" customHeight="1">
      <c r="A19" s="21"/>
      <c r="B19" s="21"/>
      <c r="C19" s="21"/>
      <c r="D19" s="21"/>
      <c r="E19" s="21"/>
    </row>
    <row r="20" spans="1:5" ht="19.5" customHeight="1">
      <c r="A20" s="21"/>
      <c r="B20" s="21"/>
      <c r="C20" s="21"/>
      <c r="D20" s="21"/>
      <c r="E20" s="21"/>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74"/>
  <sheetViews>
    <sheetView showGridLines="0" showZeros="0" workbookViewId="0" topLeftCell="A25">
      <selection activeCell="A1" sqref="A1:C1"/>
    </sheetView>
  </sheetViews>
  <sheetFormatPr defaultColWidth="12.125" defaultRowHeight="15" customHeight="1"/>
  <cols>
    <col min="1" max="1" width="10.75390625" style="7" customWidth="1"/>
    <col min="2" max="2" width="59.00390625" style="7" customWidth="1"/>
    <col min="3" max="3" width="22.50390625" style="7" customWidth="1"/>
    <col min="4" max="16384" width="12.125" style="7" customWidth="1"/>
  </cols>
  <sheetData>
    <row r="1" spans="1:3" ht="40.5" customHeight="1">
      <c r="A1" s="39" t="s">
        <v>2597</v>
      </c>
      <c r="B1" s="39"/>
      <c r="C1" s="39"/>
    </row>
    <row r="2" spans="1:3" ht="16.5" customHeight="1">
      <c r="A2" s="51"/>
      <c r="B2" s="51"/>
      <c r="C2" s="52" t="s">
        <v>48</v>
      </c>
    </row>
    <row r="3" spans="1:3" ht="16.5" customHeight="1">
      <c r="A3" s="35" t="s">
        <v>49</v>
      </c>
      <c r="B3" s="35" t="s">
        <v>50</v>
      </c>
      <c r="C3" s="35" t="s">
        <v>51</v>
      </c>
    </row>
    <row r="4" spans="1:3" ht="17.25" customHeight="1">
      <c r="A4" s="12"/>
      <c r="B4" s="35" t="s">
        <v>2598</v>
      </c>
      <c r="C4" s="13">
        <f>SUM(C5,C55)</f>
        <v>11912</v>
      </c>
    </row>
    <row r="5" spans="1:3" ht="17.25" customHeight="1">
      <c r="A5" s="11">
        <v>10301</v>
      </c>
      <c r="B5" s="14" t="s">
        <v>2599</v>
      </c>
      <c r="C5" s="13">
        <f>SUM(C6,C9:C17,C23:C24,C27:C30,C33:C35,C38:C42,C45:C46,C54)</f>
        <v>11912</v>
      </c>
    </row>
    <row r="6" spans="1:3" ht="17.25" customHeight="1">
      <c r="A6" s="11">
        <v>1030102</v>
      </c>
      <c r="B6" s="14" t="s">
        <v>2600</v>
      </c>
      <c r="C6" s="13">
        <f>SUM(C7:C8)</f>
        <v>0</v>
      </c>
    </row>
    <row r="7" spans="1:3" ht="17.25" customHeight="1">
      <c r="A7" s="11">
        <v>103010201</v>
      </c>
      <c r="B7" s="15" t="s">
        <v>2601</v>
      </c>
      <c r="C7" s="13">
        <v>0</v>
      </c>
    </row>
    <row r="8" spans="1:3" ht="17.25" customHeight="1">
      <c r="A8" s="11">
        <v>103010202</v>
      </c>
      <c r="B8" s="15" t="s">
        <v>2602</v>
      </c>
      <c r="C8" s="13">
        <v>0</v>
      </c>
    </row>
    <row r="9" spans="1:3" ht="17.25" customHeight="1">
      <c r="A9" s="11">
        <v>1030106</v>
      </c>
      <c r="B9" s="14" t="s">
        <v>2603</v>
      </c>
      <c r="C9" s="13">
        <v>0</v>
      </c>
    </row>
    <row r="10" spans="1:3" ht="17.25" customHeight="1">
      <c r="A10" s="11">
        <v>1030110</v>
      </c>
      <c r="B10" s="14" t="s">
        <v>2604</v>
      </c>
      <c r="C10" s="13">
        <v>0</v>
      </c>
    </row>
    <row r="11" spans="1:3" ht="17.25" customHeight="1">
      <c r="A11" s="11">
        <v>1030112</v>
      </c>
      <c r="B11" s="14" t="s">
        <v>2605</v>
      </c>
      <c r="C11" s="13">
        <v>0</v>
      </c>
    </row>
    <row r="12" spans="1:3" ht="17.25" customHeight="1">
      <c r="A12" s="11">
        <v>1030115</v>
      </c>
      <c r="B12" s="14" t="s">
        <v>2606</v>
      </c>
      <c r="C12" s="13">
        <v>0</v>
      </c>
    </row>
    <row r="13" spans="1:3" ht="17.25" customHeight="1">
      <c r="A13" s="11">
        <v>1030121</v>
      </c>
      <c r="B13" s="14" t="s">
        <v>2607</v>
      </c>
      <c r="C13" s="13">
        <v>0</v>
      </c>
    </row>
    <row r="14" spans="1:3" ht="17.25" customHeight="1">
      <c r="A14" s="11">
        <v>1030129</v>
      </c>
      <c r="B14" s="14" t="s">
        <v>2608</v>
      </c>
      <c r="C14" s="13">
        <v>0</v>
      </c>
    </row>
    <row r="15" spans="1:3" ht="17.25" customHeight="1">
      <c r="A15" s="11">
        <v>1030146</v>
      </c>
      <c r="B15" s="14" t="s">
        <v>2609</v>
      </c>
      <c r="C15" s="13">
        <v>0</v>
      </c>
    </row>
    <row r="16" spans="1:3" ht="17.25" customHeight="1">
      <c r="A16" s="11">
        <v>1030147</v>
      </c>
      <c r="B16" s="14" t="s">
        <v>2610</v>
      </c>
      <c r="C16" s="13">
        <v>49</v>
      </c>
    </row>
    <row r="17" spans="1:3" ht="17.25" customHeight="1">
      <c r="A17" s="11">
        <v>1030148</v>
      </c>
      <c r="B17" s="14" t="s">
        <v>2611</v>
      </c>
      <c r="C17" s="13">
        <f>SUM(C18:C22)</f>
        <v>11583</v>
      </c>
    </row>
    <row r="18" spans="1:3" ht="17.25" customHeight="1">
      <c r="A18" s="11">
        <v>103014801</v>
      </c>
      <c r="B18" s="15" t="s">
        <v>2612</v>
      </c>
      <c r="C18" s="13">
        <v>10068</v>
      </c>
    </row>
    <row r="19" spans="1:3" ht="17.25" customHeight="1">
      <c r="A19" s="11">
        <v>103014802</v>
      </c>
      <c r="B19" s="15" t="s">
        <v>2613</v>
      </c>
      <c r="C19" s="13">
        <v>0</v>
      </c>
    </row>
    <row r="20" spans="1:3" ht="17.25" customHeight="1">
      <c r="A20" s="11">
        <v>103014803</v>
      </c>
      <c r="B20" s="15" t="s">
        <v>2614</v>
      </c>
      <c r="C20" s="13">
        <v>1515</v>
      </c>
    </row>
    <row r="21" spans="1:3" ht="17.25" customHeight="1">
      <c r="A21" s="11">
        <v>103014898</v>
      </c>
      <c r="B21" s="15" t="s">
        <v>2615</v>
      </c>
      <c r="C21" s="13">
        <v>0</v>
      </c>
    </row>
    <row r="22" spans="1:3" ht="17.25" customHeight="1">
      <c r="A22" s="11">
        <v>103014899</v>
      </c>
      <c r="B22" s="15" t="s">
        <v>2616</v>
      </c>
      <c r="C22" s="13">
        <v>0</v>
      </c>
    </row>
    <row r="23" spans="1:3" ht="17.25" customHeight="1">
      <c r="A23" s="11">
        <v>1030149</v>
      </c>
      <c r="B23" s="14" t="s">
        <v>2617</v>
      </c>
      <c r="C23" s="13">
        <v>0</v>
      </c>
    </row>
    <row r="24" spans="1:3" ht="17.25" customHeight="1">
      <c r="A24" s="11">
        <v>1030150</v>
      </c>
      <c r="B24" s="14" t="s">
        <v>2618</v>
      </c>
      <c r="C24" s="13">
        <f>SUM(C25:C26)</f>
        <v>0</v>
      </c>
    </row>
    <row r="25" spans="1:3" ht="17.25" customHeight="1">
      <c r="A25" s="11">
        <v>103015001</v>
      </c>
      <c r="B25" s="15" t="s">
        <v>2619</v>
      </c>
      <c r="C25" s="13">
        <v>0</v>
      </c>
    </row>
    <row r="26" spans="1:3" ht="17.25" customHeight="1">
      <c r="A26" s="11">
        <v>103015002</v>
      </c>
      <c r="B26" s="15" t="s">
        <v>2620</v>
      </c>
      <c r="C26" s="13">
        <v>0</v>
      </c>
    </row>
    <row r="27" spans="1:3" ht="17.25" customHeight="1">
      <c r="A27" s="11">
        <v>1030152</v>
      </c>
      <c r="B27" s="14" t="s">
        <v>2621</v>
      </c>
      <c r="C27" s="13">
        <v>0</v>
      </c>
    </row>
    <row r="28" spans="1:3" ht="17.25" customHeight="1">
      <c r="A28" s="11">
        <v>1030153</v>
      </c>
      <c r="B28" s="14" t="s">
        <v>2622</v>
      </c>
      <c r="C28" s="13">
        <v>0</v>
      </c>
    </row>
    <row r="29" spans="1:3" ht="17.25" customHeight="1">
      <c r="A29" s="11">
        <v>1030154</v>
      </c>
      <c r="B29" s="14" t="s">
        <v>2623</v>
      </c>
      <c r="C29" s="13">
        <v>0</v>
      </c>
    </row>
    <row r="30" spans="1:3" ht="17.25" customHeight="1">
      <c r="A30" s="11">
        <v>1030155</v>
      </c>
      <c r="B30" s="14" t="s">
        <v>2624</v>
      </c>
      <c r="C30" s="13">
        <f>SUM(C31:C32)</f>
        <v>0</v>
      </c>
    </row>
    <row r="31" spans="1:3" ht="17.25" customHeight="1">
      <c r="A31" s="11">
        <v>103015501</v>
      </c>
      <c r="B31" s="15" t="s">
        <v>2625</v>
      </c>
      <c r="C31" s="13">
        <v>0</v>
      </c>
    </row>
    <row r="32" spans="1:3" ht="17.25" customHeight="1">
      <c r="A32" s="11">
        <v>103015502</v>
      </c>
      <c r="B32" s="15" t="s">
        <v>2626</v>
      </c>
      <c r="C32" s="13">
        <v>0</v>
      </c>
    </row>
    <row r="33" spans="1:3" ht="17.25" customHeight="1">
      <c r="A33" s="11">
        <v>1030156</v>
      </c>
      <c r="B33" s="14" t="s">
        <v>2627</v>
      </c>
      <c r="C33" s="13">
        <v>280</v>
      </c>
    </row>
    <row r="34" spans="1:3" ht="17.25" customHeight="1">
      <c r="A34" s="11">
        <v>1030157</v>
      </c>
      <c r="B34" s="14" t="s">
        <v>2628</v>
      </c>
      <c r="C34" s="13">
        <v>0</v>
      </c>
    </row>
    <row r="35" spans="1:3" ht="17.25" customHeight="1">
      <c r="A35" s="11">
        <v>1030158</v>
      </c>
      <c r="B35" s="14" t="s">
        <v>2629</v>
      </c>
      <c r="C35" s="13">
        <f>SUM(C36:C37)</f>
        <v>0</v>
      </c>
    </row>
    <row r="36" spans="1:3" ht="17.25" customHeight="1">
      <c r="A36" s="11">
        <v>103015801</v>
      </c>
      <c r="B36" s="15" t="s">
        <v>2630</v>
      </c>
      <c r="C36" s="13">
        <v>0</v>
      </c>
    </row>
    <row r="37" spans="1:3" ht="17.25" customHeight="1">
      <c r="A37" s="11">
        <v>103015803</v>
      </c>
      <c r="B37" s="15" t="s">
        <v>2631</v>
      </c>
      <c r="C37" s="13">
        <v>0</v>
      </c>
    </row>
    <row r="38" spans="1:3" ht="17.25" customHeight="1">
      <c r="A38" s="11">
        <v>1030159</v>
      </c>
      <c r="B38" s="14" t="s">
        <v>2632</v>
      </c>
      <c r="C38" s="13">
        <v>0</v>
      </c>
    </row>
    <row r="39" spans="1:3" ht="17.25" customHeight="1">
      <c r="A39" s="11">
        <v>1030166</v>
      </c>
      <c r="B39" s="14" t="s">
        <v>2633</v>
      </c>
      <c r="C39" s="13">
        <v>0</v>
      </c>
    </row>
    <row r="40" spans="1:3" ht="17.25" customHeight="1">
      <c r="A40" s="11">
        <v>1030168</v>
      </c>
      <c r="B40" s="14" t="s">
        <v>2634</v>
      </c>
      <c r="C40" s="13">
        <v>0</v>
      </c>
    </row>
    <row r="41" spans="1:3" ht="17.25" customHeight="1">
      <c r="A41" s="11">
        <v>1030171</v>
      </c>
      <c r="B41" s="14" t="s">
        <v>2635</v>
      </c>
      <c r="C41" s="13">
        <v>0</v>
      </c>
    </row>
    <row r="42" spans="1:3" ht="17.25" customHeight="1">
      <c r="A42" s="11">
        <v>1030175</v>
      </c>
      <c r="B42" s="14" t="s">
        <v>2636</v>
      </c>
      <c r="C42" s="13">
        <f>SUM(C43:C44)</f>
        <v>0</v>
      </c>
    </row>
    <row r="43" spans="1:3" ht="17.25" customHeight="1">
      <c r="A43" s="11">
        <v>103017501</v>
      </c>
      <c r="B43" s="15" t="s">
        <v>2637</v>
      </c>
      <c r="C43" s="13">
        <v>0</v>
      </c>
    </row>
    <row r="44" spans="1:3" ht="17.25" customHeight="1">
      <c r="A44" s="11">
        <v>103017502</v>
      </c>
      <c r="B44" s="15" t="s">
        <v>2638</v>
      </c>
      <c r="C44" s="13">
        <v>0</v>
      </c>
    </row>
    <row r="45" spans="1:3" ht="17.25" customHeight="1">
      <c r="A45" s="11">
        <v>1030178</v>
      </c>
      <c r="B45" s="14" t="s">
        <v>2639</v>
      </c>
      <c r="C45" s="13">
        <v>0</v>
      </c>
    </row>
    <row r="46" spans="1:3" ht="17.25" customHeight="1">
      <c r="A46" s="11">
        <v>1030180</v>
      </c>
      <c r="B46" s="14" t="s">
        <v>2640</v>
      </c>
      <c r="C46" s="13">
        <f>SUM(C47:C53)</f>
        <v>0</v>
      </c>
    </row>
    <row r="47" spans="1:3" ht="17.25" customHeight="1">
      <c r="A47" s="11">
        <v>103018001</v>
      </c>
      <c r="B47" s="15" t="s">
        <v>2641</v>
      </c>
      <c r="C47" s="13">
        <v>0</v>
      </c>
    </row>
    <row r="48" spans="1:3" ht="17.25" customHeight="1">
      <c r="A48" s="11">
        <v>103018002</v>
      </c>
      <c r="B48" s="15" t="s">
        <v>2642</v>
      </c>
      <c r="C48" s="13">
        <v>0</v>
      </c>
    </row>
    <row r="49" spans="1:3" ht="17.25" customHeight="1">
      <c r="A49" s="11">
        <v>103018003</v>
      </c>
      <c r="B49" s="15" t="s">
        <v>2643</v>
      </c>
      <c r="C49" s="13">
        <v>0</v>
      </c>
    </row>
    <row r="50" spans="1:3" ht="17.25" customHeight="1">
      <c r="A50" s="11">
        <v>103018004</v>
      </c>
      <c r="B50" s="15" t="s">
        <v>2644</v>
      </c>
      <c r="C50" s="13">
        <v>0</v>
      </c>
    </row>
    <row r="51" spans="1:3" ht="17.25" customHeight="1">
      <c r="A51" s="11">
        <v>103018005</v>
      </c>
      <c r="B51" s="15" t="s">
        <v>2645</v>
      </c>
      <c r="C51" s="13">
        <v>0</v>
      </c>
    </row>
    <row r="52" spans="1:3" ht="17.25" customHeight="1">
      <c r="A52" s="11">
        <v>103018006</v>
      </c>
      <c r="B52" s="15" t="s">
        <v>2646</v>
      </c>
      <c r="C52" s="13">
        <v>0</v>
      </c>
    </row>
    <row r="53" spans="1:3" ht="17.25" customHeight="1">
      <c r="A53" s="11">
        <v>103018007</v>
      </c>
      <c r="B53" s="15" t="s">
        <v>2647</v>
      </c>
      <c r="C53" s="13">
        <v>0</v>
      </c>
    </row>
    <row r="54" spans="1:3" ht="17.25" customHeight="1">
      <c r="A54" s="11">
        <v>1030199</v>
      </c>
      <c r="B54" s="14" t="s">
        <v>2648</v>
      </c>
      <c r="C54" s="13">
        <v>0</v>
      </c>
    </row>
    <row r="55" spans="1:3" ht="17.25" customHeight="1">
      <c r="A55" s="11">
        <v>10310</v>
      </c>
      <c r="B55" s="14" t="s">
        <v>2649</v>
      </c>
      <c r="C55" s="13">
        <f>SUM(C56:C59,C63:C68,C71:C72)</f>
        <v>0</v>
      </c>
    </row>
    <row r="56" spans="1:3" ht="17.25" customHeight="1">
      <c r="A56" s="11">
        <v>1031003</v>
      </c>
      <c r="B56" s="14" t="s">
        <v>2650</v>
      </c>
      <c r="C56" s="13">
        <v>0</v>
      </c>
    </row>
    <row r="57" spans="1:3" ht="17.25" customHeight="1">
      <c r="A57" s="11">
        <v>1031004</v>
      </c>
      <c r="B57" s="14" t="s">
        <v>2651</v>
      </c>
      <c r="C57" s="13">
        <v>0</v>
      </c>
    </row>
    <row r="58" spans="1:3" ht="17.25" customHeight="1">
      <c r="A58" s="11">
        <v>1031005</v>
      </c>
      <c r="B58" s="14" t="s">
        <v>2652</v>
      </c>
      <c r="C58" s="13">
        <v>0</v>
      </c>
    </row>
    <row r="59" spans="1:3" ht="17.25" customHeight="1">
      <c r="A59" s="11">
        <v>1031006</v>
      </c>
      <c r="B59" s="14" t="s">
        <v>2653</v>
      </c>
      <c r="C59" s="13">
        <f>SUM(C60:C62)</f>
        <v>0</v>
      </c>
    </row>
    <row r="60" spans="1:3" ht="17.25" customHeight="1">
      <c r="A60" s="11">
        <v>103100601</v>
      </c>
      <c r="B60" s="15" t="s">
        <v>2654</v>
      </c>
      <c r="C60" s="13">
        <v>0</v>
      </c>
    </row>
    <row r="61" spans="1:3" ht="17.25" customHeight="1">
      <c r="A61" s="11">
        <v>103100602</v>
      </c>
      <c r="B61" s="15" t="s">
        <v>2655</v>
      </c>
      <c r="C61" s="13">
        <v>0</v>
      </c>
    </row>
    <row r="62" spans="1:3" ht="17.25" customHeight="1">
      <c r="A62" s="11">
        <v>103100699</v>
      </c>
      <c r="B62" s="15" t="s">
        <v>2656</v>
      </c>
      <c r="C62" s="13">
        <v>0</v>
      </c>
    </row>
    <row r="63" spans="1:3" ht="17.25" customHeight="1">
      <c r="A63" s="11">
        <v>1031008</v>
      </c>
      <c r="B63" s="14" t="s">
        <v>2657</v>
      </c>
      <c r="C63" s="13">
        <v>0</v>
      </c>
    </row>
    <row r="64" spans="1:3" ht="17.25" customHeight="1">
      <c r="A64" s="11">
        <v>1031009</v>
      </c>
      <c r="B64" s="14" t="s">
        <v>2658</v>
      </c>
      <c r="C64" s="13">
        <v>0</v>
      </c>
    </row>
    <row r="65" spans="1:3" ht="17.25" customHeight="1">
      <c r="A65" s="11">
        <v>1031010</v>
      </c>
      <c r="B65" s="14" t="s">
        <v>2659</v>
      </c>
      <c r="C65" s="13">
        <v>0</v>
      </c>
    </row>
    <row r="66" spans="1:3" ht="17.25" customHeight="1">
      <c r="A66" s="11">
        <v>1031011</v>
      </c>
      <c r="B66" s="14" t="s">
        <v>2660</v>
      </c>
      <c r="C66" s="13">
        <v>0</v>
      </c>
    </row>
    <row r="67" spans="1:3" ht="17.25" customHeight="1">
      <c r="A67" s="11">
        <v>1031012</v>
      </c>
      <c r="B67" s="14" t="s">
        <v>2661</v>
      </c>
      <c r="C67" s="13">
        <v>0</v>
      </c>
    </row>
    <row r="68" spans="1:3" ht="17.25" customHeight="1">
      <c r="A68" s="11">
        <v>1031013</v>
      </c>
      <c r="B68" s="14" t="s">
        <v>2662</v>
      </c>
      <c r="C68" s="13">
        <f>SUM(C69:C70)</f>
        <v>0</v>
      </c>
    </row>
    <row r="69" spans="1:3" ht="17.25" customHeight="1">
      <c r="A69" s="11">
        <v>103101301</v>
      </c>
      <c r="B69" s="15" t="s">
        <v>2663</v>
      </c>
      <c r="C69" s="13">
        <v>0</v>
      </c>
    </row>
    <row r="70" spans="1:3" ht="17.25" customHeight="1">
      <c r="A70" s="11">
        <v>103101399</v>
      </c>
      <c r="B70" s="15" t="s">
        <v>2664</v>
      </c>
      <c r="C70" s="13">
        <v>0</v>
      </c>
    </row>
    <row r="71" spans="1:3" ht="17.25" customHeight="1">
      <c r="A71" s="11">
        <v>1031014</v>
      </c>
      <c r="B71" s="14" t="s">
        <v>2665</v>
      </c>
      <c r="C71" s="13">
        <v>0</v>
      </c>
    </row>
    <row r="72" spans="1:3" ht="17.25" customHeight="1">
      <c r="A72" s="11">
        <v>1031099</v>
      </c>
      <c r="B72" s="14" t="s">
        <v>2666</v>
      </c>
      <c r="C72" s="13">
        <f>SUM(C73:C74)</f>
        <v>0</v>
      </c>
    </row>
    <row r="73" spans="1:3" ht="17.25" customHeight="1">
      <c r="A73" s="11">
        <v>103109998</v>
      </c>
      <c r="B73" s="15" t="s">
        <v>2667</v>
      </c>
      <c r="C73" s="13">
        <v>0</v>
      </c>
    </row>
    <row r="74" spans="1:3" ht="17.25" customHeight="1">
      <c r="A74" s="11">
        <v>103109999</v>
      </c>
      <c r="B74" s="15" t="s">
        <v>2668</v>
      </c>
      <c r="C74" s="13">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4"/>
  <sheetViews>
    <sheetView showGridLines="0" showZeros="0" workbookViewId="0" topLeftCell="A1">
      <selection activeCell="A1" sqref="A1:C1"/>
    </sheetView>
  </sheetViews>
  <sheetFormatPr defaultColWidth="12.125" defaultRowHeight="15" customHeight="1"/>
  <cols>
    <col min="1" max="1" width="9.50390625" style="7" customWidth="1"/>
    <col min="2" max="2" width="59.00390625" style="7" customWidth="1"/>
    <col min="3" max="3" width="22.50390625" style="7" customWidth="1"/>
    <col min="4" max="16384" width="12.125" style="7" customWidth="1"/>
  </cols>
  <sheetData>
    <row r="1" spans="1:3" ht="44.25" customHeight="1">
      <c r="A1" s="39" t="s">
        <v>2669</v>
      </c>
      <c r="B1" s="39"/>
      <c r="C1" s="39"/>
    </row>
    <row r="2" spans="1:3" ht="16.5" customHeight="1">
      <c r="A2" s="51"/>
      <c r="B2" s="51"/>
      <c r="C2" s="52" t="s">
        <v>48</v>
      </c>
    </row>
    <row r="3" spans="1:3" ht="16.5" customHeight="1">
      <c r="A3" s="35" t="s">
        <v>49</v>
      </c>
      <c r="B3" s="35" t="s">
        <v>50</v>
      </c>
      <c r="C3" s="35" t="s">
        <v>51</v>
      </c>
    </row>
    <row r="4" spans="1:3" ht="16.5" customHeight="1">
      <c r="A4" s="12"/>
      <c r="B4" s="35" t="s">
        <v>2670</v>
      </c>
      <c r="C4" s="13">
        <f>SUM(C5,C13,C29,C41,C52,C107,C131,C183,C188,C192,C218,C236,C254)</f>
        <v>23944</v>
      </c>
    </row>
    <row r="5" spans="1:3" ht="16.5" customHeight="1">
      <c r="A5" s="11">
        <v>206</v>
      </c>
      <c r="B5" s="14" t="s">
        <v>1005</v>
      </c>
      <c r="C5" s="13">
        <f>C6</f>
        <v>0</v>
      </c>
    </row>
    <row r="6" spans="1:3" ht="16.5" customHeight="1">
      <c r="A6" s="11">
        <v>20610</v>
      </c>
      <c r="B6" s="14" t="s">
        <v>2671</v>
      </c>
      <c r="C6" s="13">
        <f>SUM(C7:C12)</f>
        <v>0</v>
      </c>
    </row>
    <row r="7" spans="1:3" ht="16.5" customHeight="1">
      <c r="A7" s="11">
        <v>2061001</v>
      </c>
      <c r="B7" s="15" t="s">
        <v>2672</v>
      </c>
      <c r="C7" s="13">
        <v>0</v>
      </c>
    </row>
    <row r="8" spans="1:3" ht="16.5" customHeight="1">
      <c r="A8" s="11">
        <v>2061002</v>
      </c>
      <c r="B8" s="15" t="s">
        <v>2673</v>
      </c>
      <c r="C8" s="13">
        <v>0</v>
      </c>
    </row>
    <row r="9" spans="1:3" ht="16.5" customHeight="1">
      <c r="A9" s="11">
        <v>2061003</v>
      </c>
      <c r="B9" s="15" t="s">
        <v>2674</v>
      </c>
      <c r="C9" s="13">
        <v>0</v>
      </c>
    </row>
    <row r="10" spans="1:3" ht="16.5" customHeight="1">
      <c r="A10" s="11">
        <v>2061004</v>
      </c>
      <c r="B10" s="15" t="s">
        <v>2675</v>
      </c>
      <c r="C10" s="13">
        <v>0</v>
      </c>
    </row>
    <row r="11" spans="1:3" ht="17.25" customHeight="1">
      <c r="A11" s="11">
        <v>2061005</v>
      </c>
      <c r="B11" s="15" t="s">
        <v>2676</v>
      </c>
      <c r="C11" s="13">
        <v>0</v>
      </c>
    </row>
    <row r="12" spans="1:3" ht="17.25" customHeight="1">
      <c r="A12" s="11">
        <v>2061099</v>
      </c>
      <c r="B12" s="15" t="s">
        <v>2677</v>
      </c>
      <c r="C12" s="13">
        <v>0</v>
      </c>
    </row>
    <row r="13" spans="1:3" ht="17.25" customHeight="1">
      <c r="A13" s="11">
        <v>207</v>
      </c>
      <c r="B13" s="14" t="s">
        <v>1052</v>
      </c>
      <c r="C13" s="13">
        <f>SUM(C14,C20,C26)</f>
        <v>0</v>
      </c>
    </row>
    <row r="14" spans="1:3" ht="17.25" customHeight="1">
      <c r="A14" s="11">
        <v>20707</v>
      </c>
      <c r="B14" s="14" t="s">
        <v>2678</v>
      </c>
      <c r="C14" s="13">
        <f>SUM(C15:C19)</f>
        <v>0</v>
      </c>
    </row>
    <row r="15" spans="1:3" ht="17.25" customHeight="1">
      <c r="A15" s="11">
        <v>2070701</v>
      </c>
      <c r="B15" s="15" t="s">
        <v>2679</v>
      </c>
      <c r="C15" s="13">
        <v>0</v>
      </c>
    </row>
    <row r="16" spans="1:3" ht="17.25" customHeight="1">
      <c r="A16" s="11">
        <v>2070702</v>
      </c>
      <c r="B16" s="15" t="s">
        <v>2680</v>
      </c>
      <c r="C16" s="13">
        <v>0</v>
      </c>
    </row>
    <row r="17" spans="1:3" ht="17.25" customHeight="1">
      <c r="A17" s="11">
        <v>2070703</v>
      </c>
      <c r="B17" s="15" t="s">
        <v>2681</v>
      </c>
      <c r="C17" s="13">
        <v>0</v>
      </c>
    </row>
    <row r="18" spans="1:3" ht="15" customHeight="1">
      <c r="A18" s="11">
        <v>2070704</v>
      </c>
      <c r="B18" s="15" t="s">
        <v>2682</v>
      </c>
      <c r="C18" s="13">
        <v>0</v>
      </c>
    </row>
    <row r="19" spans="1:3" ht="17.25" customHeight="1">
      <c r="A19" s="11">
        <v>2070799</v>
      </c>
      <c r="B19" s="15" t="s">
        <v>2683</v>
      </c>
      <c r="C19" s="13">
        <v>0</v>
      </c>
    </row>
    <row r="20" spans="1:3" ht="17.25" customHeight="1">
      <c r="A20" s="11">
        <v>20709</v>
      </c>
      <c r="B20" s="14" t="s">
        <v>2684</v>
      </c>
      <c r="C20" s="13">
        <f>SUM(C21:C25)</f>
        <v>0</v>
      </c>
    </row>
    <row r="21" spans="1:3" ht="17.25" customHeight="1">
      <c r="A21" s="11">
        <v>2070901</v>
      </c>
      <c r="B21" s="15" t="s">
        <v>2685</v>
      </c>
      <c r="C21" s="13">
        <v>0</v>
      </c>
    </row>
    <row r="22" spans="1:3" ht="17.25" customHeight="1">
      <c r="A22" s="11">
        <v>2070902</v>
      </c>
      <c r="B22" s="15" t="s">
        <v>2686</v>
      </c>
      <c r="C22" s="13">
        <v>0</v>
      </c>
    </row>
    <row r="23" spans="1:3" ht="17.25" customHeight="1">
      <c r="A23" s="11">
        <v>2070903</v>
      </c>
      <c r="B23" s="15" t="s">
        <v>2687</v>
      </c>
      <c r="C23" s="13">
        <v>0</v>
      </c>
    </row>
    <row r="24" spans="1:3" ht="17.25" customHeight="1">
      <c r="A24" s="11">
        <v>2070904</v>
      </c>
      <c r="B24" s="15" t="s">
        <v>2688</v>
      </c>
      <c r="C24" s="13">
        <v>0</v>
      </c>
    </row>
    <row r="25" spans="1:3" ht="17.25" customHeight="1">
      <c r="A25" s="11">
        <v>2070999</v>
      </c>
      <c r="B25" s="15" t="s">
        <v>2689</v>
      </c>
      <c r="C25" s="13">
        <v>0</v>
      </c>
    </row>
    <row r="26" spans="1:3" ht="17.25" customHeight="1">
      <c r="A26" s="11">
        <v>20710</v>
      </c>
      <c r="B26" s="14" t="s">
        <v>2690</v>
      </c>
      <c r="C26" s="13">
        <f>SUM(C27:C28)</f>
        <v>0</v>
      </c>
    </row>
    <row r="27" spans="1:3" ht="17.25" customHeight="1">
      <c r="A27" s="11">
        <v>2071001</v>
      </c>
      <c r="B27" s="15" t="s">
        <v>2691</v>
      </c>
      <c r="C27" s="13">
        <v>0</v>
      </c>
    </row>
    <row r="28" spans="1:3" ht="17.25" customHeight="1">
      <c r="A28" s="11">
        <v>2071099</v>
      </c>
      <c r="B28" s="15" t="s">
        <v>2692</v>
      </c>
      <c r="C28" s="13">
        <v>0</v>
      </c>
    </row>
    <row r="29" spans="1:3" ht="17.25" customHeight="1">
      <c r="A29" s="11">
        <v>208</v>
      </c>
      <c r="B29" s="14" t="s">
        <v>1094</v>
      </c>
      <c r="C29" s="13">
        <f>SUM(C30,C34,C38)</f>
        <v>102</v>
      </c>
    </row>
    <row r="30" spans="1:3" ht="17.25" customHeight="1">
      <c r="A30" s="11">
        <v>20822</v>
      </c>
      <c r="B30" s="14" t="s">
        <v>2693</v>
      </c>
      <c r="C30" s="13">
        <f>SUM(C31:C33)</f>
        <v>102</v>
      </c>
    </row>
    <row r="31" spans="1:3" ht="17.25" customHeight="1">
      <c r="A31" s="11">
        <v>2082201</v>
      </c>
      <c r="B31" s="15" t="s">
        <v>2694</v>
      </c>
      <c r="C31" s="13">
        <v>0</v>
      </c>
    </row>
    <row r="32" spans="1:3" ht="17.25" customHeight="1">
      <c r="A32" s="11">
        <v>2082202</v>
      </c>
      <c r="B32" s="15" t="s">
        <v>2695</v>
      </c>
      <c r="C32" s="13">
        <v>102</v>
      </c>
    </row>
    <row r="33" spans="1:3" ht="17.25" customHeight="1">
      <c r="A33" s="11">
        <v>2082299</v>
      </c>
      <c r="B33" s="15" t="s">
        <v>2696</v>
      </c>
      <c r="C33" s="13">
        <v>0</v>
      </c>
    </row>
    <row r="34" spans="1:3" ht="17.25" customHeight="1">
      <c r="A34" s="11">
        <v>20823</v>
      </c>
      <c r="B34" s="14" t="s">
        <v>2697</v>
      </c>
      <c r="C34" s="13">
        <f>SUM(C35:C37)</f>
        <v>0</v>
      </c>
    </row>
    <row r="35" spans="1:3" ht="17.25" customHeight="1">
      <c r="A35" s="11">
        <v>2082301</v>
      </c>
      <c r="B35" s="15" t="s">
        <v>2694</v>
      </c>
      <c r="C35" s="13">
        <v>0</v>
      </c>
    </row>
    <row r="36" spans="1:3" ht="17.25" customHeight="1">
      <c r="A36" s="11">
        <v>2082302</v>
      </c>
      <c r="B36" s="15" t="s">
        <v>2695</v>
      </c>
      <c r="C36" s="13">
        <v>0</v>
      </c>
    </row>
    <row r="37" spans="1:3" ht="17.25" customHeight="1">
      <c r="A37" s="11">
        <v>2082399</v>
      </c>
      <c r="B37" s="15" t="s">
        <v>2698</v>
      </c>
      <c r="C37" s="13">
        <v>0</v>
      </c>
    </row>
    <row r="38" spans="1:3" ht="17.25" customHeight="1">
      <c r="A38" s="11">
        <v>20829</v>
      </c>
      <c r="B38" s="14" t="s">
        <v>2699</v>
      </c>
      <c r="C38" s="13">
        <f>SUM(C39:C40)</f>
        <v>0</v>
      </c>
    </row>
    <row r="39" spans="1:3" ht="17.25" customHeight="1">
      <c r="A39" s="11">
        <v>2082901</v>
      </c>
      <c r="B39" s="15" t="s">
        <v>2695</v>
      </c>
      <c r="C39" s="13">
        <v>0</v>
      </c>
    </row>
    <row r="40" spans="1:3" ht="17.25" customHeight="1">
      <c r="A40" s="11">
        <v>2082999</v>
      </c>
      <c r="B40" s="15" t="s">
        <v>2700</v>
      </c>
      <c r="C40" s="13">
        <v>0</v>
      </c>
    </row>
    <row r="41" spans="1:3" ht="17.25" customHeight="1">
      <c r="A41" s="11">
        <v>211</v>
      </c>
      <c r="B41" s="14" t="s">
        <v>1262</v>
      </c>
      <c r="C41" s="13">
        <f>SUM(C42,C47)</f>
        <v>0</v>
      </c>
    </row>
    <row r="42" spans="1:3" ht="17.25" customHeight="1">
      <c r="A42" s="11">
        <v>21160</v>
      </c>
      <c r="B42" s="14" t="s">
        <v>2701</v>
      </c>
      <c r="C42" s="13">
        <f>SUM(C43:C46)</f>
        <v>0</v>
      </c>
    </row>
    <row r="43" spans="1:3" ht="17.25" customHeight="1">
      <c r="A43" s="11">
        <v>2116001</v>
      </c>
      <c r="B43" s="15" t="s">
        <v>2702</v>
      </c>
      <c r="C43" s="13">
        <v>0</v>
      </c>
    </row>
    <row r="44" spans="1:3" ht="17.25" customHeight="1">
      <c r="A44" s="11">
        <v>2116002</v>
      </c>
      <c r="B44" s="15" t="s">
        <v>2703</v>
      </c>
      <c r="C44" s="13">
        <v>0</v>
      </c>
    </row>
    <row r="45" spans="1:3" ht="17.25" customHeight="1">
      <c r="A45" s="11">
        <v>2116003</v>
      </c>
      <c r="B45" s="15" t="s">
        <v>2704</v>
      </c>
      <c r="C45" s="13">
        <v>0</v>
      </c>
    </row>
    <row r="46" spans="1:3" ht="17.25" customHeight="1">
      <c r="A46" s="11">
        <v>2116099</v>
      </c>
      <c r="B46" s="15" t="s">
        <v>2705</v>
      </c>
      <c r="C46" s="13">
        <v>0</v>
      </c>
    </row>
    <row r="47" spans="1:3" ht="17.25" customHeight="1">
      <c r="A47" s="11">
        <v>21161</v>
      </c>
      <c r="B47" s="14" t="s">
        <v>2706</v>
      </c>
      <c r="C47" s="13">
        <f>SUM(C48:C51)</f>
        <v>0</v>
      </c>
    </row>
    <row r="48" spans="1:3" ht="17.25" customHeight="1">
      <c r="A48" s="11">
        <v>2116101</v>
      </c>
      <c r="B48" s="15" t="s">
        <v>2707</v>
      </c>
      <c r="C48" s="13">
        <v>0</v>
      </c>
    </row>
    <row r="49" spans="1:3" ht="17.25" customHeight="1">
      <c r="A49" s="11">
        <v>2116102</v>
      </c>
      <c r="B49" s="15" t="s">
        <v>2708</v>
      </c>
      <c r="C49" s="13">
        <v>0</v>
      </c>
    </row>
    <row r="50" spans="1:3" ht="17.25" customHeight="1">
      <c r="A50" s="11">
        <v>2116103</v>
      </c>
      <c r="B50" s="15" t="s">
        <v>2709</v>
      </c>
      <c r="C50" s="13">
        <v>0</v>
      </c>
    </row>
    <row r="51" spans="1:3" ht="17.25" customHeight="1">
      <c r="A51" s="11">
        <v>2116104</v>
      </c>
      <c r="B51" s="15" t="s">
        <v>2710</v>
      </c>
      <c r="C51" s="13">
        <v>0</v>
      </c>
    </row>
    <row r="52" spans="1:3" ht="17.25" customHeight="1">
      <c r="A52" s="11">
        <v>212</v>
      </c>
      <c r="B52" s="14" t="s">
        <v>1332</v>
      </c>
      <c r="C52" s="13">
        <f>SUM(C53,C66,C70:C71,C77,C81,C85,C89,C95,C98)</f>
        <v>8076</v>
      </c>
    </row>
    <row r="53" spans="1:3" ht="17.25" customHeight="1">
      <c r="A53" s="11">
        <v>21208</v>
      </c>
      <c r="B53" s="14" t="s">
        <v>2711</v>
      </c>
      <c r="C53" s="13">
        <f>SUM(C54:C65)</f>
        <v>7747</v>
      </c>
    </row>
    <row r="54" spans="1:3" ht="17.25" customHeight="1">
      <c r="A54" s="11">
        <v>2120801</v>
      </c>
      <c r="B54" s="15" t="s">
        <v>2712</v>
      </c>
      <c r="C54" s="13">
        <v>5695</v>
      </c>
    </row>
    <row r="55" spans="1:3" ht="17.25" customHeight="1">
      <c r="A55" s="11">
        <v>2120802</v>
      </c>
      <c r="B55" s="15" t="s">
        <v>2713</v>
      </c>
      <c r="C55" s="13">
        <v>0</v>
      </c>
    </row>
    <row r="56" spans="1:3" ht="17.25" customHeight="1">
      <c r="A56" s="11">
        <v>2120803</v>
      </c>
      <c r="B56" s="15" t="s">
        <v>2714</v>
      </c>
      <c r="C56" s="13">
        <v>68</v>
      </c>
    </row>
    <row r="57" spans="1:3" ht="17.25" customHeight="1">
      <c r="A57" s="11">
        <v>2120804</v>
      </c>
      <c r="B57" s="15" t="s">
        <v>2715</v>
      </c>
      <c r="C57" s="13">
        <v>1978</v>
      </c>
    </row>
    <row r="58" spans="1:3" ht="17.25" customHeight="1">
      <c r="A58" s="11">
        <v>2120805</v>
      </c>
      <c r="B58" s="15" t="s">
        <v>2716</v>
      </c>
      <c r="C58" s="13">
        <v>0</v>
      </c>
    </row>
    <row r="59" spans="1:3" ht="17.25" customHeight="1">
      <c r="A59" s="11">
        <v>2120806</v>
      </c>
      <c r="B59" s="15" t="s">
        <v>2717</v>
      </c>
      <c r="C59" s="13">
        <v>6</v>
      </c>
    </row>
    <row r="60" spans="1:3" ht="17.25" customHeight="1">
      <c r="A60" s="11">
        <v>2120807</v>
      </c>
      <c r="B60" s="15" t="s">
        <v>2718</v>
      </c>
      <c r="C60" s="13">
        <v>0</v>
      </c>
    </row>
    <row r="61" spans="1:3" ht="17.25" customHeight="1">
      <c r="A61" s="11">
        <v>2120809</v>
      </c>
      <c r="B61" s="15" t="s">
        <v>2719</v>
      </c>
      <c r="C61" s="13">
        <v>0</v>
      </c>
    </row>
    <row r="62" spans="1:3" ht="17.25" customHeight="1">
      <c r="A62" s="11">
        <v>2120810</v>
      </c>
      <c r="B62" s="15" t="s">
        <v>2720</v>
      </c>
      <c r="C62" s="13">
        <v>0</v>
      </c>
    </row>
    <row r="63" spans="1:3" ht="17.25" customHeight="1">
      <c r="A63" s="11">
        <v>2120811</v>
      </c>
      <c r="B63" s="15" t="s">
        <v>2721</v>
      </c>
      <c r="C63" s="13">
        <v>0</v>
      </c>
    </row>
    <row r="64" spans="1:3" ht="17.25" customHeight="1">
      <c r="A64" s="11">
        <v>2120813</v>
      </c>
      <c r="B64" s="15" t="s">
        <v>1642</v>
      </c>
      <c r="C64" s="13">
        <v>0</v>
      </c>
    </row>
    <row r="65" spans="1:3" ht="17.25" customHeight="1">
      <c r="A65" s="11">
        <v>2120899</v>
      </c>
      <c r="B65" s="15" t="s">
        <v>2722</v>
      </c>
      <c r="C65" s="13">
        <v>0</v>
      </c>
    </row>
    <row r="66" spans="1:3" ht="17.25" customHeight="1">
      <c r="A66" s="11">
        <v>21210</v>
      </c>
      <c r="B66" s="14" t="s">
        <v>2723</v>
      </c>
      <c r="C66" s="13">
        <f>SUM(C67:C69)</f>
        <v>0</v>
      </c>
    </row>
    <row r="67" spans="1:3" ht="17.25" customHeight="1">
      <c r="A67" s="11">
        <v>2121001</v>
      </c>
      <c r="B67" s="15" t="s">
        <v>2712</v>
      </c>
      <c r="C67" s="13">
        <v>0</v>
      </c>
    </row>
    <row r="68" spans="1:3" ht="17.25" customHeight="1">
      <c r="A68" s="11">
        <v>2121002</v>
      </c>
      <c r="B68" s="15" t="s">
        <v>2713</v>
      </c>
      <c r="C68" s="13">
        <v>0</v>
      </c>
    </row>
    <row r="69" spans="1:3" ht="17.25" customHeight="1">
      <c r="A69" s="11">
        <v>2121099</v>
      </c>
      <c r="B69" s="15" t="s">
        <v>2724</v>
      </c>
      <c r="C69" s="13">
        <v>0</v>
      </c>
    </row>
    <row r="70" spans="1:3" ht="17.25" customHeight="1">
      <c r="A70" s="11">
        <v>21211</v>
      </c>
      <c r="B70" s="14" t="s">
        <v>2725</v>
      </c>
      <c r="C70" s="13">
        <v>49</v>
      </c>
    </row>
    <row r="71" spans="1:3" ht="17.25" customHeight="1">
      <c r="A71" s="11">
        <v>21213</v>
      </c>
      <c r="B71" s="14" t="s">
        <v>2726</v>
      </c>
      <c r="C71" s="13">
        <f>SUM(C72:C76)</f>
        <v>280</v>
      </c>
    </row>
    <row r="72" spans="1:3" ht="17.25" customHeight="1">
      <c r="A72" s="11">
        <v>2121301</v>
      </c>
      <c r="B72" s="15" t="s">
        <v>2727</v>
      </c>
      <c r="C72" s="13">
        <v>0</v>
      </c>
    </row>
    <row r="73" spans="1:3" ht="17.25" customHeight="1">
      <c r="A73" s="11">
        <v>2121302</v>
      </c>
      <c r="B73" s="15" t="s">
        <v>2728</v>
      </c>
      <c r="C73" s="13">
        <v>0</v>
      </c>
    </row>
    <row r="74" spans="1:3" ht="17.25" customHeight="1">
      <c r="A74" s="11">
        <v>2121303</v>
      </c>
      <c r="B74" s="15" t="s">
        <v>2729</v>
      </c>
      <c r="C74" s="13">
        <v>0</v>
      </c>
    </row>
    <row r="75" spans="1:3" ht="17.25" customHeight="1">
      <c r="A75" s="11">
        <v>2121304</v>
      </c>
      <c r="B75" s="15" t="s">
        <v>2730</v>
      </c>
      <c r="C75" s="13">
        <v>0</v>
      </c>
    </row>
    <row r="76" spans="1:3" ht="17.25" customHeight="1">
      <c r="A76" s="11">
        <v>2121399</v>
      </c>
      <c r="B76" s="15" t="s">
        <v>2731</v>
      </c>
      <c r="C76" s="13">
        <v>280</v>
      </c>
    </row>
    <row r="77" spans="1:3" ht="17.25" customHeight="1">
      <c r="A77" s="11">
        <v>21214</v>
      </c>
      <c r="B77" s="14" t="s">
        <v>2732</v>
      </c>
      <c r="C77" s="13">
        <f>SUM(C78:C80)</f>
        <v>0</v>
      </c>
    </row>
    <row r="78" spans="1:3" ht="17.25" customHeight="1">
      <c r="A78" s="11">
        <v>2121401</v>
      </c>
      <c r="B78" s="15" t="s">
        <v>2733</v>
      </c>
      <c r="C78" s="13">
        <v>0</v>
      </c>
    </row>
    <row r="79" spans="1:3" ht="17.25" customHeight="1">
      <c r="A79" s="11">
        <v>2121402</v>
      </c>
      <c r="B79" s="15" t="s">
        <v>2734</v>
      </c>
      <c r="C79" s="13">
        <v>0</v>
      </c>
    </row>
    <row r="80" spans="1:3" ht="17.25" customHeight="1">
      <c r="A80" s="11">
        <v>2121499</v>
      </c>
      <c r="B80" s="15" t="s">
        <v>2735</v>
      </c>
      <c r="C80" s="13">
        <v>0</v>
      </c>
    </row>
    <row r="81" spans="1:3" ht="17.25" customHeight="1">
      <c r="A81" s="11">
        <v>21215</v>
      </c>
      <c r="B81" s="14" t="s">
        <v>2736</v>
      </c>
      <c r="C81" s="13">
        <f>SUM(C82:C84)</f>
        <v>0</v>
      </c>
    </row>
    <row r="82" spans="1:3" ht="17.25" customHeight="1">
      <c r="A82" s="11">
        <v>2121501</v>
      </c>
      <c r="B82" s="15" t="s">
        <v>2737</v>
      </c>
      <c r="C82" s="13">
        <v>0</v>
      </c>
    </row>
    <row r="83" spans="1:3" ht="17.25" customHeight="1">
      <c r="A83" s="11">
        <v>2121502</v>
      </c>
      <c r="B83" s="15" t="s">
        <v>2738</v>
      </c>
      <c r="C83" s="13">
        <v>0</v>
      </c>
    </row>
    <row r="84" spans="1:3" ht="17.25" customHeight="1">
      <c r="A84" s="11">
        <v>2121599</v>
      </c>
      <c r="B84" s="15" t="s">
        <v>2739</v>
      </c>
      <c r="C84" s="13">
        <v>0</v>
      </c>
    </row>
    <row r="85" spans="1:3" ht="17.25" customHeight="1">
      <c r="A85" s="11">
        <v>21216</v>
      </c>
      <c r="B85" s="14" t="s">
        <v>2740</v>
      </c>
      <c r="C85" s="13">
        <f>SUM(C86:C88)</f>
        <v>0</v>
      </c>
    </row>
    <row r="86" spans="1:3" ht="17.25" customHeight="1">
      <c r="A86" s="11">
        <v>2121601</v>
      </c>
      <c r="B86" s="15" t="s">
        <v>2737</v>
      </c>
      <c r="C86" s="13">
        <v>0</v>
      </c>
    </row>
    <row r="87" spans="1:3" ht="17.25" customHeight="1">
      <c r="A87" s="11">
        <v>2121602</v>
      </c>
      <c r="B87" s="15" t="s">
        <v>2738</v>
      </c>
      <c r="C87" s="13">
        <v>0</v>
      </c>
    </row>
    <row r="88" spans="1:3" ht="17.25" customHeight="1">
      <c r="A88" s="11">
        <v>2121699</v>
      </c>
      <c r="B88" s="15" t="s">
        <v>2741</v>
      </c>
      <c r="C88" s="13">
        <v>0</v>
      </c>
    </row>
    <row r="89" spans="1:3" ht="17.25" customHeight="1">
      <c r="A89" s="11">
        <v>21217</v>
      </c>
      <c r="B89" s="14" t="s">
        <v>2742</v>
      </c>
      <c r="C89" s="13">
        <f>SUM(C90:C94)</f>
        <v>0</v>
      </c>
    </row>
    <row r="90" spans="1:3" ht="17.25" customHeight="1">
      <c r="A90" s="11">
        <v>2121701</v>
      </c>
      <c r="B90" s="15" t="s">
        <v>2743</v>
      </c>
      <c r="C90" s="13">
        <v>0</v>
      </c>
    </row>
    <row r="91" spans="1:3" ht="17.25" customHeight="1">
      <c r="A91" s="11">
        <v>2121702</v>
      </c>
      <c r="B91" s="15" t="s">
        <v>2744</v>
      </c>
      <c r="C91" s="13">
        <v>0</v>
      </c>
    </row>
    <row r="92" spans="1:3" ht="17.25" customHeight="1">
      <c r="A92" s="11">
        <v>2121703</v>
      </c>
      <c r="B92" s="15" t="s">
        <v>2745</v>
      </c>
      <c r="C92" s="13">
        <v>0</v>
      </c>
    </row>
    <row r="93" spans="1:3" ht="17.25" customHeight="1">
      <c r="A93" s="11">
        <v>2121704</v>
      </c>
      <c r="B93" s="15" t="s">
        <v>2746</v>
      </c>
      <c r="C93" s="13">
        <v>0</v>
      </c>
    </row>
    <row r="94" spans="1:3" ht="17.25" customHeight="1">
      <c r="A94" s="11">
        <v>2121799</v>
      </c>
      <c r="B94" s="15" t="s">
        <v>2747</v>
      </c>
      <c r="C94" s="13">
        <v>0</v>
      </c>
    </row>
    <row r="95" spans="1:3" ht="17.25" customHeight="1">
      <c r="A95" s="11">
        <v>21218</v>
      </c>
      <c r="B95" s="14" t="s">
        <v>2748</v>
      </c>
      <c r="C95" s="13">
        <f>SUM(C96:C97)</f>
        <v>0</v>
      </c>
    </row>
    <row r="96" spans="1:3" ht="17.25" customHeight="1">
      <c r="A96" s="11">
        <v>2121801</v>
      </c>
      <c r="B96" s="15" t="s">
        <v>2749</v>
      </c>
      <c r="C96" s="13">
        <v>0</v>
      </c>
    </row>
    <row r="97" spans="1:3" ht="17.25" customHeight="1">
      <c r="A97" s="11">
        <v>2121899</v>
      </c>
      <c r="B97" s="15" t="s">
        <v>2750</v>
      </c>
      <c r="C97" s="13">
        <v>0</v>
      </c>
    </row>
    <row r="98" spans="1:3" ht="17.25" customHeight="1">
      <c r="A98" s="11">
        <v>21219</v>
      </c>
      <c r="B98" s="14" t="s">
        <v>2751</v>
      </c>
      <c r="C98" s="13">
        <f>SUM(C99:C106)</f>
        <v>0</v>
      </c>
    </row>
    <row r="99" spans="1:3" ht="17.25" customHeight="1">
      <c r="A99" s="11">
        <v>2121901</v>
      </c>
      <c r="B99" s="15" t="s">
        <v>2737</v>
      </c>
      <c r="C99" s="13">
        <v>0</v>
      </c>
    </row>
    <row r="100" spans="1:3" ht="17.25" customHeight="1">
      <c r="A100" s="11">
        <v>2121902</v>
      </c>
      <c r="B100" s="15" t="s">
        <v>2738</v>
      </c>
      <c r="C100" s="13">
        <v>0</v>
      </c>
    </row>
    <row r="101" spans="1:3" ht="17.25" customHeight="1">
      <c r="A101" s="11">
        <v>2121903</v>
      </c>
      <c r="B101" s="15" t="s">
        <v>2752</v>
      </c>
      <c r="C101" s="13">
        <v>0</v>
      </c>
    </row>
    <row r="102" spans="1:3" ht="17.25" customHeight="1">
      <c r="A102" s="11">
        <v>2121904</v>
      </c>
      <c r="B102" s="15" t="s">
        <v>2753</v>
      </c>
      <c r="C102" s="13">
        <v>0</v>
      </c>
    </row>
    <row r="103" spans="1:3" ht="17.25" customHeight="1">
      <c r="A103" s="11">
        <v>2121905</v>
      </c>
      <c r="B103" s="15" t="s">
        <v>2754</v>
      </c>
      <c r="C103" s="13">
        <v>0</v>
      </c>
    </row>
    <row r="104" spans="1:3" ht="17.25" customHeight="1">
      <c r="A104" s="11">
        <v>2121906</v>
      </c>
      <c r="B104" s="15" t="s">
        <v>2755</v>
      </c>
      <c r="C104" s="13">
        <v>0</v>
      </c>
    </row>
    <row r="105" spans="1:3" ht="17.25" customHeight="1">
      <c r="A105" s="11">
        <v>2121907</v>
      </c>
      <c r="B105" s="15" t="s">
        <v>2756</v>
      </c>
      <c r="C105" s="13">
        <v>0</v>
      </c>
    </row>
    <row r="106" spans="1:3" ht="17.25" customHeight="1">
      <c r="A106" s="11">
        <v>2121999</v>
      </c>
      <c r="B106" s="15" t="s">
        <v>2757</v>
      </c>
      <c r="C106" s="13">
        <v>0</v>
      </c>
    </row>
    <row r="107" spans="1:3" ht="17.25" customHeight="1">
      <c r="A107" s="11">
        <v>213</v>
      </c>
      <c r="B107" s="14" t="s">
        <v>1352</v>
      </c>
      <c r="C107" s="13">
        <f>SUM(C108,C113,C118,C123,C126)</f>
        <v>0</v>
      </c>
    </row>
    <row r="108" spans="1:3" ht="17.25" customHeight="1">
      <c r="A108" s="11">
        <v>21366</v>
      </c>
      <c r="B108" s="14" t="s">
        <v>2758</v>
      </c>
      <c r="C108" s="13">
        <f>SUM(C109:C112)</f>
        <v>0</v>
      </c>
    </row>
    <row r="109" spans="1:3" ht="17.25" customHeight="1">
      <c r="A109" s="11">
        <v>2136601</v>
      </c>
      <c r="B109" s="15" t="s">
        <v>2695</v>
      </c>
      <c r="C109" s="13">
        <v>0</v>
      </c>
    </row>
    <row r="110" spans="1:3" ht="17.25" customHeight="1">
      <c r="A110" s="11">
        <v>2136602</v>
      </c>
      <c r="B110" s="15" t="s">
        <v>2759</v>
      </c>
      <c r="C110" s="13">
        <v>0</v>
      </c>
    </row>
    <row r="111" spans="1:3" ht="17.25" customHeight="1">
      <c r="A111" s="11">
        <v>2136603</v>
      </c>
      <c r="B111" s="15" t="s">
        <v>2760</v>
      </c>
      <c r="C111" s="13">
        <v>0</v>
      </c>
    </row>
    <row r="112" spans="1:3" ht="17.25" customHeight="1">
      <c r="A112" s="11">
        <v>2136699</v>
      </c>
      <c r="B112" s="15" t="s">
        <v>2761</v>
      </c>
      <c r="C112" s="13">
        <v>0</v>
      </c>
    </row>
    <row r="113" spans="1:3" ht="17.25" customHeight="1">
      <c r="A113" s="11">
        <v>21367</v>
      </c>
      <c r="B113" s="14" t="s">
        <v>2762</v>
      </c>
      <c r="C113" s="13">
        <f>SUM(C114:C117)</f>
        <v>0</v>
      </c>
    </row>
    <row r="114" spans="1:3" ht="17.25" customHeight="1">
      <c r="A114" s="11">
        <v>2136701</v>
      </c>
      <c r="B114" s="15" t="s">
        <v>2695</v>
      </c>
      <c r="C114" s="13">
        <v>0</v>
      </c>
    </row>
    <row r="115" spans="1:3" ht="17.25" customHeight="1">
      <c r="A115" s="11">
        <v>2136702</v>
      </c>
      <c r="B115" s="15" t="s">
        <v>2759</v>
      </c>
      <c r="C115" s="13">
        <v>0</v>
      </c>
    </row>
    <row r="116" spans="1:3" ht="17.25" customHeight="1">
      <c r="A116" s="11">
        <v>2136703</v>
      </c>
      <c r="B116" s="15" t="s">
        <v>2763</v>
      </c>
      <c r="C116" s="13">
        <v>0</v>
      </c>
    </row>
    <row r="117" spans="1:3" ht="17.25" customHeight="1">
      <c r="A117" s="11">
        <v>2136799</v>
      </c>
      <c r="B117" s="15" t="s">
        <v>2764</v>
      </c>
      <c r="C117" s="13">
        <v>0</v>
      </c>
    </row>
    <row r="118" spans="1:3" ht="17.25" customHeight="1">
      <c r="A118" s="11">
        <v>21369</v>
      </c>
      <c r="B118" s="14" t="s">
        <v>2765</v>
      </c>
      <c r="C118" s="13">
        <f>SUM(C119:C122)</f>
        <v>0</v>
      </c>
    </row>
    <row r="119" spans="1:3" ht="17.25" customHeight="1">
      <c r="A119" s="11">
        <v>2136901</v>
      </c>
      <c r="B119" s="15" t="s">
        <v>1417</v>
      </c>
      <c r="C119" s="13">
        <v>0</v>
      </c>
    </row>
    <row r="120" spans="1:3" ht="17.25" customHeight="1">
      <c r="A120" s="11">
        <v>2136902</v>
      </c>
      <c r="B120" s="15" t="s">
        <v>2766</v>
      </c>
      <c r="C120" s="13">
        <v>0</v>
      </c>
    </row>
    <row r="121" spans="1:3" ht="17.25" customHeight="1">
      <c r="A121" s="11">
        <v>2136903</v>
      </c>
      <c r="B121" s="15" t="s">
        <v>2767</v>
      </c>
      <c r="C121" s="13">
        <v>0</v>
      </c>
    </row>
    <row r="122" spans="1:3" ht="17.25" customHeight="1">
      <c r="A122" s="11">
        <v>2136999</v>
      </c>
      <c r="B122" s="15" t="s">
        <v>2768</v>
      </c>
      <c r="C122" s="13">
        <v>0</v>
      </c>
    </row>
    <row r="123" spans="1:3" ht="17.25" customHeight="1">
      <c r="A123" s="11">
        <v>21370</v>
      </c>
      <c r="B123" s="14" t="s">
        <v>2769</v>
      </c>
      <c r="C123" s="13">
        <f>SUM(C124:C125)</f>
        <v>0</v>
      </c>
    </row>
    <row r="124" spans="1:3" ht="17.25" customHeight="1">
      <c r="A124" s="11">
        <v>2137001</v>
      </c>
      <c r="B124" s="15" t="s">
        <v>2770</v>
      </c>
      <c r="C124" s="13">
        <v>0</v>
      </c>
    </row>
    <row r="125" spans="1:3" ht="17.25" customHeight="1">
      <c r="A125" s="11">
        <v>2137099</v>
      </c>
      <c r="B125" s="15" t="s">
        <v>2771</v>
      </c>
      <c r="C125" s="13">
        <v>0</v>
      </c>
    </row>
    <row r="126" spans="1:3" ht="17.25" customHeight="1">
      <c r="A126" s="11">
        <v>21371</v>
      </c>
      <c r="B126" s="14" t="s">
        <v>2772</v>
      </c>
      <c r="C126" s="13">
        <f>SUM(C127:C130)</f>
        <v>0</v>
      </c>
    </row>
    <row r="127" spans="1:3" ht="17.25" customHeight="1">
      <c r="A127" s="11">
        <v>2137101</v>
      </c>
      <c r="B127" s="15" t="s">
        <v>2773</v>
      </c>
      <c r="C127" s="13">
        <v>0</v>
      </c>
    </row>
    <row r="128" spans="1:3" ht="17.25" customHeight="1">
      <c r="A128" s="11">
        <v>2137102</v>
      </c>
      <c r="B128" s="15" t="s">
        <v>2774</v>
      </c>
      <c r="C128" s="13">
        <v>0</v>
      </c>
    </row>
    <row r="129" spans="1:3" ht="17.25" customHeight="1">
      <c r="A129" s="11">
        <v>2137103</v>
      </c>
      <c r="B129" s="15" t="s">
        <v>2775</v>
      </c>
      <c r="C129" s="13">
        <v>0</v>
      </c>
    </row>
    <row r="130" spans="1:3" ht="17.25" customHeight="1">
      <c r="A130" s="11">
        <v>2137199</v>
      </c>
      <c r="B130" s="15" t="s">
        <v>2776</v>
      </c>
      <c r="C130" s="13">
        <v>0</v>
      </c>
    </row>
    <row r="131" spans="1:3" ht="17.25" customHeight="1">
      <c r="A131" s="11">
        <v>214</v>
      </c>
      <c r="B131" s="14" t="s">
        <v>1448</v>
      </c>
      <c r="C131" s="13">
        <f>SUM(C132,C137,C142,C147,C156,C163,C172,C175,C178,C179)</f>
        <v>0</v>
      </c>
    </row>
    <row r="132" spans="1:3" ht="17.25" customHeight="1">
      <c r="A132" s="11">
        <v>21460</v>
      </c>
      <c r="B132" s="14" t="s">
        <v>2777</v>
      </c>
      <c r="C132" s="13">
        <f>SUM(C133:C136)</f>
        <v>0</v>
      </c>
    </row>
    <row r="133" spans="1:3" ht="17.25" customHeight="1">
      <c r="A133" s="11">
        <v>2146001</v>
      </c>
      <c r="B133" s="15" t="s">
        <v>1450</v>
      </c>
      <c r="C133" s="13">
        <v>0</v>
      </c>
    </row>
    <row r="134" spans="1:3" ht="17.25" customHeight="1">
      <c r="A134" s="11">
        <v>2146002</v>
      </c>
      <c r="B134" s="15" t="s">
        <v>1451</v>
      </c>
      <c r="C134" s="13">
        <v>0</v>
      </c>
    </row>
    <row r="135" spans="1:3" ht="17.25" customHeight="1">
      <c r="A135" s="11">
        <v>2146003</v>
      </c>
      <c r="B135" s="15" t="s">
        <v>2778</v>
      </c>
      <c r="C135" s="13">
        <v>0</v>
      </c>
    </row>
    <row r="136" spans="1:3" ht="17.25" customHeight="1">
      <c r="A136" s="11">
        <v>2146099</v>
      </c>
      <c r="B136" s="15" t="s">
        <v>2779</v>
      </c>
      <c r="C136" s="13">
        <v>0</v>
      </c>
    </row>
    <row r="137" spans="1:3" ht="17.25" customHeight="1">
      <c r="A137" s="11">
        <v>21462</v>
      </c>
      <c r="B137" s="14" t="s">
        <v>2780</v>
      </c>
      <c r="C137" s="13">
        <f>SUM(C138:C141)</f>
        <v>0</v>
      </c>
    </row>
    <row r="138" spans="1:3" ht="17.25" customHeight="1">
      <c r="A138" s="11">
        <v>2146201</v>
      </c>
      <c r="B138" s="15" t="s">
        <v>2778</v>
      </c>
      <c r="C138" s="13">
        <v>0</v>
      </c>
    </row>
    <row r="139" spans="1:3" ht="17.25" customHeight="1">
      <c r="A139" s="11">
        <v>2146202</v>
      </c>
      <c r="B139" s="15" t="s">
        <v>2781</v>
      </c>
      <c r="C139" s="13">
        <v>0</v>
      </c>
    </row>
    <row r="140" spans="1:3" ht="17.25" customHeight="1">
      <c r="A140" s="11">
        <v>2146203</v>
      </c>
      <c r="B140" s="15" t="s">
        <v>2782</v>
      </c>
      <c r="C140" s="13">
        <v>0</v>
      </c>
    </row>
    <row r="141" spans="1:3" ht="17.25" customHeight="1">
      <c r="A141" s="11">
        <v>2146299</v>
      </c>
      <c r="B141" s="15" t="s">
        <v>2783</v>
      </c>
      <c r="C141" s="13">
        <v>0</v>
      </c>
    </row>
    <row r="142" spans="1:3" ht="17.25" customHeight="1">
      <c r="A142" s="11">
        <v>21463</v>
      </c>
      <c r="B142" s="14" t="s">
        <v>2784</v>
      </c>
      <c r="C142" s="13">
        <f>SUM(C143:C146)</f>
        <v>0</v>
      </c>
    </row>
    <row r="143" spans="1:3" ht="17.25" customHeight="1">
      <c r="A143" s="11">
        <v>2146301</v>
      </c>
      <c r="B143" s="15" t="s">
        <v>1457</v>
      </c>
      <c r="C143" s="13">
        <v>0</v>
      </c>
    </row>
    <row r="144" spans="1:3" ht="17.25" customHeight="1">
      <c r="A144" s="11">
        <v>2146302</v>
      </c>
      <c r="B144" s="15" t="s">
        <v>2785</v>
      </c>
      <c r="C144" s="13">
        <v>0</v>
      </c>
    </row>
    <row r="145" spans="1:3" ht="17.25" customHeight="1">
      <c r="A145" s="11">
        <v>2146303</v>
      </c>
      <c r="B145" s="15" t="s">
        <v>2786</v>
      </c>
      <c r="C145" s="13">
        <v>0</v>
      </c>
    </row>
    <row r="146" spans="1:3" ht="17.25" customHeight="1">
      <c r="A146" s="11">
        <v>2146399</v>
      </c>
      <c r="B146" s="15" t="s">
        <v>2787</v>
      </c>
      <c r="C146" s="13">
        <v>0</v>
      </c>
    </row>
    <row r="147" spans="1:3" ht="17.25" customHeight="1">
      <c r="A147" s="11">
        <v>21464</v>
      </c>
      <c r="B147" s="14" t="s">
        <v>2788</v>
      </c>
      <c r="C147" s="13">
        <f>SUM(C148:C155)</f>
        <v>0</v>
      </c>
    </row>
    <row r="148" spans="1:3" ht="17.25" customHeight="1">
      <c r="A148" s="11">
        <v>2146401</v>
      </c>
      <c r="B148" s="15" t="s">
        <v>2789</v>
      </c>
      <c r="C148" s="13">
        <v>0</v>
      </c>
    </row>
    <row r="149" spans="1:3" ht="17.25" customHeight="1">
      <c r="A149" s="11">
        <v>2146402</v>
      </c>
      <c r="B149" s="15" t="s">
        <v>2790</v>
      </c>
      <c r="C149" s="13">
        <v>0</v>
      </c>
    </row>
    <row r="150" spans="1:3" ht="17.25" customHeight="1">
      <c r="A150" s="11">
        <v>2146403</v>
      </c>
      <c r="B150" s="15" t="s">
        <v>2791</v>
      </c>
      <c r="C150" s="13">
        <v>0</v>
      </c>
    </row>
    <row r="151" spans="1:3" ht="17.25" customHeight="1">
      <c r="A151" s="11">
        <v>2146404</v>
      </c>
      <c r="B151" s="15" t="s">
        <v>2792</v>
      </c>
      <c r="C151" s="13">
        <v>0</v>
      </c>
    </row>
    <row r="152" spans="1:3" ht="17.25" customHeight="1">
      <c r="A152" s="11">
        <v>2146405</v>
      </c>
      <c r="B152" s="15" t="s">
        <v>2793</v>
      </c>
      <c r="C152" s="13">
        <v>0</v>
      </c>
    </row>
    <row r="153" spans="1:3" ht="17.25" customHeight="1">
      <c r="A153" s="11">
        <v>2146406</v>
      </c>
      <c r="B153" s="15" t="s">
        <v>2794</v>
      </c>
      <c r="C153" s="13">
        <v>0</v>
      </c>
    </row>
    <row r="154" spans="1:3" ht="17.25" customHeight="1">
      <c r="A154" s="11">
        <v>2146407</v>
      </c>
      <c r="B154" s="15" t="s">
        <v>2795</v>
      </c>
      <c r="C154" s="13">
        <v>0</v>
      </c>
    </row>
    <row r="155" spans="1:3" ht="17.25" customHeight="1">
      <c r="A155" s="11">
        <v>2146499</v>
      </c>
      <c r="B155" s="15" t="s">
        <v>2796</v>
      </c>
      <c r="C155" s="13">
        <v>0</v>
      </c>
    </row>
    <row r="156" spans="1:3" ht="17.25" customHeight="1">
      <c r="A156" s="11">
        <v>21468</v>
      </c>
      <c r="B156" s="14" t="s">
        <v>2797</v>
      </c>
      <c r="C156" s="13">
        <f>SUM(C157:C162)</f>
        <v>0</v>
      </c>
    </row>
    <row r="157" spans="1:3" ht="17.25" customHeight="1">
      <c r="A157" s="11">
        <v>2146801</v>
      </c>
      <c r="B157" s="15" t="s">
        <v>2798</v>
      </c>
      <c r="C157" s="13">
        <v>0</v>
      </c>
    </row>
    <row r="158" spans="1:3" ht="17.25" customHeight="1">
      <c r="A158" s="11">
        <v>2146802</v>
      </c>
      <c r="B158" s="15" t="s">
        <v>2799</v>
      </c>
      <c r="C158" s="13">
        <v>0</v>
      </c>
    </row>
    <row r="159" spans="1:3" ht="17.25" customHeight="1">
      <c r="A159" s="11">
        <v>2146803</v>
      </c>
      <c r="B159" s="15" t="s">
        <v>2800</v>
      </c>
      <c r="C159" s="13">
        <v>0</v>
      </c>
    </row>
    <row r="160" spans="1:3" ht="17.25" customHeight="1">
      <c r="A160" s="11">
        <v>2146804</v>
      </c>
      <c r="B160" s="15" t="s">
        <v>2801</v>
      </c>
      <c r="C160" s="13">
        <v>0</v>
      </c>
    </row>
    <row r="161" spans="1:3" ht="17.25" customHeight="1">
      <c r="A161" s="11">
        <v>2146805</v>
      </c>
      <c r="B161" s="15" t="s">
        <v>2802</v>
      </c>
      <c r="C161" s="13">
        <v>0</v>
      </c>
    </row>
    <row r="162" spans="1:3" ht="17.25" customHeight="1">
      <c r="A162" s="11">
        <v>2146899</v>
      </c>
      <c r="B162" s="15" t="s">
        <v>2803</v>
      </c>
      <c r="C162" s="13">
        <v>0</v>
      </c>
    </row>
    <row r="163" spans="1:3" ht="17.25" customHeight="1">
      <c r="A163" s="11">
        <v>21469</v>
      </c>
      <c r="B163" s="14" t="s">
        <v>2804</v>
      </c>
      <c r="C163" s="13">
        <f>SUM(C164:C171)</f>
        <v>0</v>
      </c>
    </row>
    <row r="164" spans="1:3" ht="17.25" customHeight="1">
      <c r="A164" s="11">
        <v>2146901</v>
      </c>
      <c r="B164" s="15" t="s">
        <v>2805</v>
      </c>
      <c r="C164" s="13">
        <v>0</v>
      </c>
    </row>
    <row r="165" spans="1:3" ht="17.25" customHeight="1">
      <c r="A165" s="11">
        <v>2146902</v>
      </c>
      <c r="B165" s="15" t="s">
        <v>1478</v>
      </c>
      <c r="C165" s="13">
        <v>0</v>
      </c>
    </row>
    <row r="166" spans="1:3" ht="17.25" customHeight="1">
      <c r="A166" s="11">
        <v>2146903</v>
      </c>
      <c r="B166" s="15" t="s">
        <v>2806</v>
      </c>
      <c r="C166" s="13">
        <v>0</v>
      </c>
    </row>
    <row r="167" spans="1:3" ht="17.25" customHeight="1">
      <c r="A167" s="11">
        <v>2146904</v>
      </c>
      <c r="B167" s="15" t="s">
        <v>2807</v>
      </c>
      <c r="C167" s="13">
        <v>0</v>
      </c>
    </row>
    <row r="168" spans="1:3" ht="17.25" customHeight="1">
      <c r="A168" s="11">
        <v>2146906</v>
      </c>
      <c r="B168" s="15" t="s">
        <v>2808</v>
      </c>
      <c r="C168" s="13">
        <v>0</v>
      </c>
    </row>
    <row r="169" spans="1:3" ht="17.25" customHeight="1">
      <c r="A169" s="11">
        <v>2146907</v>
      </c>
      <c r="B169" s="15" t="s">
        <v>2809</v>
      </c>
      <c r="C169" s="13">
        <v>0</v>
      </c>
    </row>
    <row r="170" spans="1:3" ht="17.25" customHeight="1">
      <c r="A170" s="11">
        <v>2146908</v>
      </c>
      <c r="B170" s="15" t="s">
        <v>2810</v>
      </c>
      <c r="C170" s="13">
        <v>0</v>
      </c>
    </row>
    <row r="171" spans="1:3" ht="17.25" customHeight="1">
      <c r="A171" s="11">
        <v>2146999</v>
      </c>
      <c r="B171" s="15" t="s">
        <v>2811</v>
      </c>
      <c r="C171" s="13">
        <v>0</v>
      </c>
    </row>
    <row r="172" spans="1:3" ht="17.25" customHeight="1">
      <c r="A172" s="11">
        <v>21470</v>
      </c>
      <c r="B172" s="14" t="s">
        <v>2812</v>
      </c>
      <c r="C172" s="13">
        <f>SUM(C173:C174)</f>
        <v>0</v>
      </c>
    </row>
    <row r="173" spans="1:3" ht="17.25" customHeight="1">
      <c r="A173" s="11">
        <v>2147001</v>
      </c>
      <c r="B173" s="15" t="s">
        <v>2813</v>
      </c>
      <c r="C173" s="13">
        <v>0</v>
      </c>
    </row>
    <row r="174" spans="1:3" ht="17.25" customHeight="1">
      <c r="A174" s="11">
        <v>2147099</v>
      </c>
      <c r="B174" s="15" t="s">
        <v>2814</v>
      </c>
      <c r="C174" s="13">
        <v>0</v>
      </c>
    </row>
    <row r="175" spans="1:3" ht="17.25" customHeight="1">
      <c r="A175" s="11">
        <v>21471</v>
      </c>
      <c r="B175" s="14" t="s">
        <v>2815</v>
      </c>
      <c r="C175" s="13">
        <f>SUM(C176:C177)</f>
        <v>0</v>
      </c>
    </row>
    <row r="176" spans="1:3" ht="17.25" customHeight="1">
      <c r="A176" s="11">
        <v>2147101</v>
      </c>
      <c r="B176" s="15" t="s">
        <v>2813</v>
      </c>
      <c r="C176" s="13">
        <v>0</v>
      </c>
    </row>
    <row r="177" spans="1:3" ht="17.25" customHeight="1">
      <c r="A177" s="11">
        <v>2147199</v>
      </c>
      <c r="B177" s="15" t="s">
        <v>2816</v>
      </c>
      <c r="C177" s="13">
        <v>0</v>
      </c>
    </row>
    <row r="178" spans="1:3" ht="17.25" customHeight="1">
      <c r="A178" s="11">
        <v>21472</v>
      </c>
      <c r="B178" s="14" t="s">
        <v>2817</v>
      </c>
      <c r="C178" s="13">
        <v>0</v>
      </c>
    </row>
    <row r="179" spans="1:3" ht="17.25" customHeight="1">
      <c r="A179" s="11">
        <v>21473</v>
      </c>
      <c r="B179" s="14" t="s">
        <v>2818</v>
      </c>
      <c r="C179" s="13">
        <f>SUM(C180:C182)</f>
        <v>0</v>
      </c>
    </row>
    <row r="180" spans="1:3" ht="17.25" customHeight="1">
      <c r="A180" s="11">
        <v>2147301</v>
      </c>
      <c r="B180" s="15" t="s">
        <v>2819</v>
      </c>
      <c r="C180" s="13">
        <v>0</v>
      </c>
    </row>
    <row r="181" spans="1:3" ht="17.25" customHeight="1">
      <c r="A181" s="11">
        <v>2147303</v>
      </c>
      <c r="B181" s="15" t="s">
        <v>2820</v>
      </c>
      <c r="C181" s="13">
        <v>0</v>
      </c>
    </row>
    <row r="182" spans="1:3" ht="17.25" customHeight="1">
      <c r="A182" s="11">
        <v>2147399</v>
      </c>
      <c r="B182" s="15" t="s">
        <v>2821</v>
      </c>
      <c r="C182" s="13">
        <v>0</v>
      </c>
    </row>
    <row r="183" spans="1:3" ht="17.25" customHeight="1">
      <c r="A183" s="11">
        <v>215</v>
      </c>
      <c r="B183" s="14" t="s">
        <v>1499</v>
      </c>
      <c r="C183" s="13">
        <f>C184</f>
        <v>0</v>
      </c>
    </row>
    <row r="184" spans="1:3" ht="17.25" customHeight="1">
      <c r="A184" s="11">
        <v>21562</v>
      </c>
      <c r="B184" s="14" t="s">
        <v>2822</v>
      </c>
      <c r="C184" s="13">
        <f>SUM(C185:C187)</f>
        <v>0</v>
      </c>
    </row>
    <row r="185" spans="1:3" ht="17.25" customHeight="1">
      <c r="A185" s="11">
        <v>2156201</v>
      </c>
      <c r="B185" s="15" t="s">
        <v>2823</v>
      </c>
      <c r="C185" s="13">
        <v>0</v>
      </c>
    </row>
    <row r="186" spans="1:3" ht="17.25" customHeight="1">
      <c r="A186" s="11">
        <v>2156202</v>
      </c>
      <c r="B186" s="15" t="s">
        <v>2824</v>
      </c>
      <c r="C186" s="13">
        <v>0</v>
      </c>
    </row>
    <row r="187" spans="1:3" ht="17.25" customHeight="1">
      <c r="A187" s="11">
        <v>2156299</v>
      </c>
      <c r="B187" s="15" t="s">
        <v>2825</v>
      </c>
      <c r="C187" s="13">
        <v>0</v>
      </c>
    </row>
    <row r="188" spans="1:3" ht="17.25" customHeight="1">
      <c r="A188" s="11">
        <v>217</v>
      </c>
      <c r="B188" s="14" t="s">
        <v>1560</v>
      </c>
      <c r="C188" s="13">
        <f>C189</f>
        <v>0</v>
      </c>
    </row>
    <row r="189" spans="1:3" ht="17.25" customHeight="1">
      <c r="A189" s="11">
        <v>21704</v>
      </c>
      <c r="B189" s="14" t="s">
        <v>1580</v>
      </c>
      <c r="C189" s="13">
        <f>SUM(C190:C191)</f>
        <v>0</v>
      </c>
    </row>
    <row r="190" spans="1:3" ht="17.25" customHeight="1">
      <c r="A190" s="11">
        <v>2170402</v>
      </c>
      <c r="B190" s="15" t="s">
        <v>2826</v>
      </c>
      <c r="C190" s="13">
        <v>0</v>
      </c>
    </row>
    <row r="191" spans="1:3" ht="17.25" customHeight="1">
      <c r="A191" s="11">
        <v>2170403</v>
      </c>
      <c r="B191" s="15" t="s">
        <v>2827</v>
      </c>
      <c r="C191" s="13">
        <v>0</v>
      </c>
    </row>
    <row r="192" spans="1:3" ht="17.25" customHeight="1">
      <c r="A192" s="11">
        <v>229</v>
      </c>
      <c r="B192" s="14" t="s">
        <v>1769</v>
      </c>
      <c r="C192" s="13">
        <f>SUM(C193,C197,C206)</f>
        <v>238</v>
      </c>
    </row>
    <row r="193" spans="1:3" ht="17.25" customHeight="1">
      <c r="A193" s="11">
        <v>22904</v>
      </c>
      <c r="B193" s="14" t="s">
        <v>2828</v>
      </c>
      <c r="C193" s="13">
        <f>SUM(C194:C196)</f>
        <v>0</v>
      </c>
    </row>
    <row r="194" spans="1:3" ht="17.25" customHeight="1">
      <c r="A194" s="11">
        <v>2290401</v>
      </c>
      <c r="B194" s="15" t="s">
        <v>2829</v>
      </c>
      <c r="C194" s="13">
        <v>0</v>
      </c>
    </row>
    <row r="195" spans="1:3" ht="17.25" customHeight="1">
      <c r="A195" s="11">
        <v>2290402</v>
      </c>
      <c r="B195" s="15" t="s">
        <v>2830</v>
      </c>
      <c r="C195" s="13">
        <v>0</v>
      </c>
    </row>
    <row r="196" spans="1:3" ht="17.25" customHeight="1">
      <c r="A196" s="11">
        <v>2290403</v>
      </c>
      <c r="B196" s="15" t="s">
        <v>2831</v>
      </c>
      <c r="C196" s="13">
        <v>0</v>
      </c>
    </row>
    <row r="197" spans="1:3" ht="17.25" customHeight="1">
      <c r="A197" s="11">
        <v>22908</v>
      </c>
      <c r="B197" s="14" t="s">
        <v>2832</v>
      </c>
      <c r="C197" s="13">
        <f>SUM(C198:C205)</f>
        <v>0</v>
      </c>
    </row>
    <row r="198" spans="1:3" ht="17.25" customHeight="1">
      <c r="A198" s="11">
        <v>2290802</v>
      </c>
      <c r="B198" s="15" t="s">
        <v>2833</v>
      </c>
      <c r="C198" s="13">
        <v>0</v>
      </c>
    </row>
    <row r="199" spans="1:3" ht="17.25" customHeight="1">
      <c r="A199" s="11">
        <v>2290803</v>
      </c>
      <c r="B199" s="15" t="s">
        <v>2834</v>
      </c>
      <c r="C199" s="13">
        <v>0</v>
      </c>
    </row>
    <row r="200" spans="1:3" ht="17.25" customHeight="1">
      <c r="A200" s="11">
        <v>2290804</v>
      </c>
      <c r="B200" s="15" t="s">
        <v>2835</v>
      </c>
      <c r="C200" s="13">
        <v>0</v>
      </c>
    </row>
    <row r="201" spans="1:3" ht="17.25" customHeight="1">
      <c r="A201" s="11">
        <v>2290805</v>
      </c>
      <c r="B201" s="15" t="s">
        <v>2836</v>
      </c>
      <c r="C201" s="13">
        <v>0</v>
      </c>
    </row>
    <row r="202" spans="1:3" ht="17.25" customHeight="1">
      <c r="A202" s="11">
        <v>2290806</v>
      </c>
      <c r="B202" s="15" t="s">
        <v>2837</v>
      </c>
      <c r="C202" s="13">
        <v>0</v>
      </c>
    </row>
    <row r="203" spans="1:3" ht="17.25" customHeight="1">
      <c r="A203" s="11">
        <v>2290807</v>
      </c>
      <c r="B203" s="15" t="s">
        <v>2838</v>
      </c>
      <c r="C203" s="13">
        <v>0</v>
      </c>
    </row>
    <row r="204" spans="1:3" ht="17.25" customHeight="1">
      <c r="A204" s="11">
        <v>2290808</v>
      </c>
      <c r="B204" s="15" t="s">
        <v>2839</v>
      </c>
      <c r="C204" s="13">
        <v>0</v>
      </c>
    </row>
    <row r="205" spans="1:3" ht="17.25" customHeight="1">
      <c r="A205" s="11">
        <v>2290899</v>
      </c>
      <c r="B205" s="15" t="s">
        <v>2840</v>
      </c>
      <c r="C205" s="13">
        <v>0</v>
      </c>
    </row>
    <row r="206" spans="1:3" ht="17.25" customHeight="1">
      <c r="A206" s="11">
        <v>22960</v>
      </c>
      <c r="B206" s="14" t="s">
        <v>2841</v>
      </c>
      <c r="C206" s="13">
        <f>SUM(C207:C217)</f>
        <v>238</v>
      </c>
    </row>
    <row r="207" spans="1:3" ht="17.25" customHeight="1">
      <c r="A207" s="11">
        <v>2296001</v>
      </c>
      <c r="B207" s="15" t="s">
        <v>2842</v>
      </c>
      <c r="C207" s="13">
        <v>0</v>
      </c>
    </row>
    <row r="208" spans="1:3" ht="17.25" customHeight="1">
      <c r="A208" s="11">
        <v>2296002</v>
      </c>
      <c r="B208" s="15" t="s">
        <v>2843</v>
      </c>
      <c r="C208" s="13">
        <v>91</v>
      </c>
    </row>
    <row r="209" spans="1:3" ht="17.25" customHeight="1">
      <c r="A209" s="11">
        <v>2296003</v>
      </c>
      <c r="B209" s="15" t="s">
        <v>2844</v>
      </c>
      <c r="C209" s="13">
        <v>130</v>
      </c>
    </row>
    <row r="210" spans="1:3" ht="17.25" customHeight="1">
      <c r="A210" s="11">
        <v>2296004</v>
      </c>
      <c r="B210" s="15" t="s">
        <v>2845</v>
      </c>
      <c r="C210" s="13">
        <v>17</v>
      </c>
    </row>
    <row r="211" spans="1:3" ht="17.25" customHeight="1">
      <c r="A211" s="11">
        <v>2296005</v>
      </c>
      <c r="B211" s="15" t="s">
        <v>2846</v>
      </c>
      <c r="C211" s="13">
        <v>0</v>
      </c>
    </row>
    <row r="212" spans="1:3" ht="17.25" customHeight="1">
      <c r="A212" s="11">
        <v>2296006</v>
      </c>
      <c r="B212" s="15" t="s">
        <v>2847</v>
      </c>
      <c r="C212" s="13">
        <v>0</v>
      </c>
    </row>
    <row r="213" spans="1:3" ht="17.25" customHeight="1">
      <c r="A213" s="11">
        <v>2296010</v>
      </c>
      <c r="B213" s="15" t="s">
        <v>2848</v>
      </c>
      <c r="C213" s="13">
        <v>0</v>
      </c>
    </row>
    <row r="214" spans="1:3" ht="17.25" customHeight="1">
      <c r="A214" s="11">
        <v>2296011</v>
      </c>
      <c r="B214" s="15" t="s">
        <v>2849</v>
      </c>
      <c r="C214" s="13">
        <v>0</v>
      </c>
    </row>
    <row r="215" spans="1:3" ht="17.25" customHeight="1">
      <c r="A215" s="11">
        <v>2296012</v>
      </c>
      <c r="B215" s="15" t="s">
        <v>2850</v>
      </c>
      <c r="C215" s="13">
        <v>0</v>
      </c>
    </row>
    <row r="216" spans="1:3" ht="17.25" customHeight="1">
      <c r="A216" s="11">
        <v>2296013</v>
      </c>
      <c r="B216" s="15" t="s">
        <v>2851</v>
      </c>
      <c r="C216" s="13">
        <v>0</v>
      </c>
    </row>
    <row r="217" spans="1:3" ht="17.25" customHeight="1">
      <c r="A217" s="11">
        <v>2296099</v>
      </c>
      <c r="B217" s="15" t="s">
        <v>2852</v>
      </c>
      <c r="C217" s="13">
        <v>0</v>
      </c>
    </row>
    <row r="218" spans="1:3" ht="17.25" customHeight="1">
      <c r="A218" s="11">
        <v>232</v>
      </c>
      <c r="B218" s="14" t="s">
        <v>1743</v>
      </c>
      <c r="C218" s="13">
        <f>C219</f>
        <v>518</v>
      </c>
    </row>
    <row r="219" spans="1:3" ht="17.25" customHeight="1">
      <c r="A219" s="11">
        <v>23204</v>
      </c>
      <c r="B219" s="14" t="s">
        <v>2853</v>
      </c>
      <c r="C219" s="13">
        <f>SUM(C220:C235)</f>
        <v>518</v>
      </c>
    </row>
    <row r="220" spans="1:3" ht="17.25" customHeight="1">
      <c r="A220" s="11">
        <v>2320401</v>
      </c>
      <c r="B220" s="15" t="s">
        <v>2854</v>
      </c>
      <c r="C220" s="13">
        <v>0</v>
      </c>
    </row>
    <row r="221" spans="1:3" ht="17.25" customHeight="1">
      <c r="A221" s="11">
        <v>2320402</v>
      </c>
      <c r="B221" s="15" t="s">
        <v>2855</v>
      </c>
      <c r="C221" s="13">
        <v>0</v>
      </c>
    </row>
    <row r="222" spans="1:3" ht="17.25" customHeight="1">
      <c r="A222" s="11">
        <v>2320405</v>
      </c>
      <c r="B222" s="15" t="s">
        <v>2856</v>
      </c>
      <c r="C222" s="13">
        <v>0</v>
      </c>
    </row>
    <row r="223" spans="1:3" ht="17.25" customHeight="1">
      <c r="A223" s="11">
        <v>2320411</v>
      </c>
      <c r="B223" s="15" t="s">
        <v>2857</v>
      </c>
      <c r="C223" s="13">
        <v>518</v>
      </c>
    </row>
    <row r="224" spans="1:3" ht="17.25" customHeight="1">
      <c r="A224" s="11">
        <v>2320413</v>
      </c>
      <c r="B224" s="15" t="s">
        <v>2858</v>
      </c>
      <c r="C224" s="13">
        <v>0</v>
      </c>
    </row>
    <row r="225" spans="1:3" ht="17.25" customHeight="1">
      <c r="A225" s="11">
        <v>2320414</v>
      </c>
      <c r="B225" s="15" t="s">
        <v>2859</v>
      </c>
      <c r="C225" s="13">
        <v>0</v>
      </c>
    </row>
    <row r="226" spans="1:3" ht="17.25" customHeight="1">
      <c r="A226" s="11">
        <v>2320416</v>
      </c>
      <c r="B226" s="15" t="s">
        <v>2860</v>
      </c>
      <c r="C226" s="13">
        <v>0</v>
      </c>
    </row>
    <row r="227" spans="1:3" ht="17.25" customHeight="1">
      <c r="A227" s="11">
        <v>2320417</v>
      </c>
      <c r="B227" s="15" t="s">
        <v>2861</v>
      </c>
      <c r="C227" s="13">
        <v>0</v>
      </c>
    </row>
    <row r="228" spans="1:3" ht="17.25" customHeight="1">
      <c r="A228" s="11">
        <v>2320418</v>
      </c>
      <c r="B228" s="15" t="s">
        <v>2862</v>
      </c>
      <c r="C228" s="13">
        <v>0</v>
      </c>
    </row>
    <row r="229" spans="1:3" ht="17.25" customHeight="1">
      <c r="A229" s="11">
        <v>2320419</v>
      </c>
      <c r="B229" s="15" t="s">
        <v>2863</v>
      </c>
      <c r="C229" s="13">
        <v>0</v>
      </c>
    </row>
    <row r="230" spans="1:3" ht="17.25" customHeight="1">
      <c r="A230" s="11">
        <v>2320420</v>
      </c>
      <c r="B230" s="15" t="s">
        <v>2864</v>
      </c>
      <c r="C230" s="13">
        <v>0</v>
      </c>
    </row>
    <row r="231" spans="1:3" ht="17.25" customHeight="1">
      <c r="A231" s="11">
        <v>2320431</v>
      </c>
      <c r="B231" s="15" t="s">
        <v>2865</v>
      </c>
      <c r="C231" s="13">
        <v>0</v>
      </c>
    </row>
    <row r="232" spans="1:3" ht="17.25" customHeight="1">
      <c r="A232" s="11">
        <v>2320432</v>
      </c>
      <c r="B232" s="15" t="s">
        <v>2866</v>
      </c>
      <c r="C232" s="13">
        <v>0</v>
      </c>
    </row>
    <row r="233" spans="1:3" ht="17.25" customHeight="1">
      <c r="A233" s="11">
        <v>2320433</v>
      </c>
      <c r="B233" s="15" t="s">
        <v>2867</v>
      </c>
      <c r="C233" s="13">
        <v>0</v>
      </c>
    </row>
    <row r="234" spans="1:3" ht="17.25" customHeight="1">
      <c r="A234" s="11">
        <v>2320498</v>
      </c>
      <c r="B234" s="15" t="s">
        <v>2868</v>
      </c>
      <c r="C234" s="13">
        <v>0</v>
      </c>
    </row>
    <row r="235" spans="1:3" ht="17.25" customHeight="1">
      <c r="A235" s="11">
        <v>2320499</v>
      </c>
      <c r="B235" s="15" t="s">
        <v>2869</v>
      </c>
      <c r="C235" s="13">
        <v>0</v>
      </c>
    </row>
    <row r="236" spans="1:3" ht="17.25" customHeight="1">
      <c r="A236" s="11">
        <v>233</v>
      </c>
      <c r="B236" s="14" t="s">
        <v>1751</v>
      </c>
      <c r="C236" s="13">
        <f>C237</f>
        <v>10</v>
      </c>
    </row>
    <row r="237" spans="1:3" ht="17.25" customHeight="1">
      <c r="A237" s="11">
        <v>23304</v>
      </c>
      <c r="B237" s="14" t="s">
        <v>2870</v>
      </c>
      <c r="C237" s="13">
        <f>SUM(C238:C253)</f>
        <v>10</v>
      </c>
    </row>
    <row r="238" spans="1:3" ht="17.25" customHeight="1">
      <c r="A238" s="11">
        <v>2330401</v>
      </c>
      <c r="B238" s="15" t="s">
        <v>2871</v>
      </c>
      <c r="C238" s="13">
        <v>0</v>
      </c>
    </row>
    <row r="239" spans="1:3" ht="17.25" customHeight="1">
      <c r="A239" s="11">
        <v>2330402</v>
      </c>
      <c r="B239" s="15" t="s">
        <v>2872</v>
      </c>
      <c r="C239" s="13">
        <v>0</v>
      </c>
    </row>
    <row r="240" spans="1:3" ht="17.25" customHeight="1">
      <c r="A240" s="11">
        <v>2330405</v>
      </c>
      <c r="B240" s="15" t="s">
        <v>2873</v>
      </c>
      <c r="C240" s="13">
        <v>0</v>
      </c>
    </row>
    <row r="241" spans="1:3" ht="17.25" customHeight="1">
      <c r="A241" s="11">
        <v>2330411</v>
      </c>
      <c r="B241" s="15" t="s">
        <v>2874</v>
      </c>
      <c r="C241" s="13">
        <v>10</v>
      </c>
    </row>
    <row r="242" spans="1:3" ht="17.25" customHeight="1">
      <c r="A242" s="11">
        <v>2330413</v>
      </c>
      <c r="B242" s="15" t="s">
        <v>2875</v>
      </c>
      <c r="C242" s="13">
        <v>0</v>
      </c>
    </row>
    <row r="243" spans="1:3" ht="17.25" customHeight="1">
      <c r="A243" s="11">
        <v>2330414</v>
      </c>
      <c r="B243" s="15" t="s">
        <v>2876</v>
      </c>
      <c r="C243" s="13">
        <v>0</v>
      </c>
    </row>
    <row r="244" spans="1:3" ht="17.25" customHeight="1">
      <c r="A244" s="11">
        <v>2330416</v>
      </c>
      <c r="B244" s="15" t="s">
        <v>2877</v>
      </c>
      <c r="C244" s="13">
        <v>0</v>
      </c>
    </row>
    <row r="245" spans="1:3" ht="17.25" customHeight="1">
      <c r="A245" s="11">
        <v>2330417</v>
      </c>
      <c r="B245" s="15" t="s">
        <v>2878</v>
      </c>
      <c r="C245" s="13">
        <v>0</v>
      </c>
    </row>
    <row r="246" spans="1:3" ht="17.25" customHeight="1">
      <c r="A246" s="11">
        <v>2330418</v>
      </c>
      <c r="B246" s="15" t="s">
        <v>2879</v>
      </c>
      <c r="C246" s="13">
        <v>0</v>
      </c>
    </row>
    <row r="247" spans="1:3" ht="17.25" customHeight="1">
      <c r="A247" s="11">
        <v>2330419</v>
      </c>
      <c r="B247" s="15" t="s">
        <v>2880</v>
      </c>
      <c r="C247" s="13">
        <v>0</v>
      </c>
    </row>
    <row r="248" spans="1:3" ht="17.25" customHeight="1">
      <c r="A248" s="11">
        <v>2330420</v>
      </c>
      <c r="B248" s="15" t="s">
        <v>2881</v>
      </c>
      <c r="C248" s="13">
        <v>0</v>
      </c>
    </row>
    <row r="249" spans="1:3" ht="17.25" customHeight="1">
      <c r="A249" s="11">
        <v>2330431</v>
      </c>
      <c r="B249" s="15" t="s">
        <v>2882</v>
      </c>
      <c r="C249" s="13">
        <v>0</v>
      </c>
    </row>
    <row r="250" spans="1:3" ht="17.25" customHeight="1">
      <c r="A250" s="11">
        <v>2330432</v>
      </c>
      <c r="B250" s="15" t="s">
        <v>2883</v>
      </c>
      <c r="C250" s="13">
        <v>0</v>
      </c>
    </row>
    <row r="251" spans="1:3" ht="17.25" customHeight="1">
      <c r="A251" s="11">
        <v>2330433</v>
      </c>
      <c r="B251" s="15" t="s">
        <v>2884</v>
      </c>
      <c r="C251" s="13">
        <v>0</v>
      </c>
    </row>
    <row r="252" spans="1:3" ht="17.25" customHeight="1">
      <c r="A252" s="11">
        <v>2330498</v>
      </c>
      <c r="B252" s="15" t="s">
        <v>2885</v>
      </c>
      <c r="C252" s="13">
        <v>0</v>
      </c>
    </row>
    <row r="253" spans="1:3" ht="17.25" customHeight="1">
      <c r="A253" s="11">
        <v>2330499</v>
      </c>
      <c r="B253" s="15" t="s">
        <v>2886</v>
      </c>
      <c r="C253" s="13">
        <v>0</v>
      </c>
    </row>
    <row r="254" spans="1:3" ht="17.25" customHeight="1">
      <c r="A254" s="11">
        <v>234</v>
      </c>
      <c r="B254" s="12" t="s">
        <v>2887</v>
      </c>
      <c r="C254" s="13">
        <f>SUM(C255,C268)</f>
        <v>15000</v>
      </c>
    </row>
    <row r="255" spans="1:3" ht="17.25" customHeight="1">
      <c r="A255" s="11">
        <v>23401</v>
      </c>
      <c r="B255" s="12" t="s">
        <v>2888</v>
      </c>
      <c r="C255" s="13">
        <f>SUM(C256:C267)</f>
        <v>14200</v>
      </c>
    </row>
    <row r="256" spans="1:3" ht="17.25" customHeight="1">
      <c r="A256" s="11">
        <v>2340101</v>
      </c>
      <c r="B256" s="11" t="s">
        <v>2889</v>
      </c>
      <c r="C256" s="13">
        <v>3600</v>
      </c>
    </row>
    <row r="257" spans="1:3" ht="17.25" customHeight="1">
      <c r="A257" s="11">
        <v>2340102</v>
      </c>
      <c r="B257" s="11" t="s">
        <v>2890</v>
      </c>
      <c r="C257" s="13">
        <v>0</v>
      </c>
    </row>
    <row r="258" spans="1:3" ht="17.25" customHeight="1">
      <c r="A258" s="11">
        <v>2340103</v>
      </c>
      <c r="B258" s="11" t="s">
        <v>2891</v>
      </c>
      <c r="C258" s="13">
        <v>0</v>
      </c>
    </row>
    <row r="259" spans="1:3" ht="17.25" customHeight="1">
      <c r="A259" s="11">
        <v>2340104</v>
      </c>
      <c r="B259" s="11" t="s">
        <v>2892</v>
      </c>
      <c r="C259" s="13">
        <v>0</v>
      </c>
    </row>
    <row r="260" spans="1:3" ht="17.25" customHeight="1">
      <c r="A260" s="11">
        <v>2340105</v>
      </c>
      <c r="B260" s="11" t="s">
        <v>2893</v>
      </c>
      <c r="C260" s="13">
        <v>0</v>
      </c>
    </row>
    <row r="261" spans="1:3" ht="17.25" customHeight="1">
      <c r="A261" s="11">
        <v>2340106</v>
      </c>
      <c r="B261" s="11" t="s">
        <v>2894</v>
      </c>
      <c r="C261" s="13">
        <v>0</v>
      </c>
    </row>
    <row r="262" spans="1:3" ht="17.25" customHeight="1">
      <c r="A262" s="11">
        <v>2340107</v>
      </c>
      <c r="B262" s="11" t="s">
        <v>2895</v>
      </c>
      <c r="C262" s="13">
        <v>0</v>
      </c>
    </row>
    <row r="263" spans="1:3" ht="17.25" customHeight="1">
      <c r="A263" s="11">
        <v>2340108</v>
      </c>
      <c r="B263" s="11" t="s">
        <v>2896</v>
      </c>
      <c r="C263" s="13">
        <v>0</v>
      </c>
    </row>
    <row r="264" spans="1:3" ht="17.25" customHeight="1">
      <c r="A264" s="11">
        <v>2340109</v>
      </c>
      <c r="B264" s="11" t="s">
        <v>2897</v>
      </c>
      <c r="C264" s="13">
        <v>0</v>
      </c>
    </row>
    <row r="265" spans="1:3" ht="17.25" customHeight="1">
      <c r="A265" s="11">
        <v>2340110</v>
      </c>
      <c r="B265" s="11" t="s">
        <v>2898</v>
      </c>
      <c r="C265" s="13">
        <v>0</v>
      </c>
    </row>
    <row r="266" spans="1:3" ht="17.25" customHeight="1">
      <c r="A266" s="11">
        <v>2340111</v>
      </c>
      <c r="B266" s="11" t="s">
        <v>2899</v>
      </c>
      <c r="C266" s="13">
        <v>0</v>
      </c>
    </row>
    <row r="267" spans="1:3" ht="17.25" customHeight="1">
      <c r="A267" s="11">
        <v>2340199</v>
      </c>
      <c r="B267" s="11" t="s">
        <v>2900</v>
      </c>
      <c r="C267" s="13">
        <v>10600</v>
      </c>
    </row>
    <row r="268" spans="1:3" ht="17.25" customHeight="1">
      <c r="A268" s="11">
        <v>23402</v>
      </c>
      <c r="B268" s="12" t="s">
        <v>2901</v>
      </c>
      <c r="C268" s="13">
        <f>SUM(C269:C274)</f>
        <v>800</v>
      </c>
    </row>
    <row r="269" spans="1:3" ht="17.25" customHeight="1">
      <c r="A269" s="11">
        <v>2340201</v>
      </c>
      <c r="B269" s="11" t="s">
        <v>1539</v>
      </c>
      <c r="C269" s="13">
        <v>0</v>
      </c>
    </row>
    <row r="270" spans="1:3" ht="17.25" customHeight="1">
      <c r="A270" s="11">
        <v>2340202</v>
      </c>
      <c r="B270" s="11" t="s">
        <v>1585</v>
      </c>
      <c r="C270" s="13">
        <v>0</v>
      </c>
    </row>
    <row r="271" spans="1:3" ht="17.25" customHeight="1">
      <c r="A271" s="11">
        <v>2340203</v>
      </c>
      <c r="B271" s="11" t="s">
        <v>1439</v>
      </c>
      <c r="C271" s="13">
        <v>0</v>
      </c>
    </row>
    <row r="272" spans="1:3" ht="17.25" customHeight="1">
      <c r="A272" s="11">
        <v>2340204</v>
      </c>
      <c r="B272" s="11" t="s">
        <v>2902</v>
      </c>
      <c r="C272" s="13">
        <v>0</v>
      </c>
    </row>
    <row r="273" spans="1:3" ht="17.25" customHeight="1">
      <c r="A273" s="11">
        <v>2340205</v>
      </c>
      <c r="B273" s="11" t="s">
        <v>2903</v>
      </c>
      <c r="C273" s="13">
        <v>0</v>
      </c>
    </row>
    <row r="274" spans="1:3" ht="17.25" customHeight="1">
      <c r="A274" s="11">
        <v>2340299</v>
      </c>
      <c r="B274" s="11" t="s">
        <v>2904</v>
      </c>
      <c r="C274" s="13">
        <v>800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D26"/>
  <sheetViews>
    <sheetView showGridLines="0" showZeros="0" workbookViewId="0" topLeftCell="A1">
      <selection activeCell="A1" sqref="A1:D1"/>
    </sheetView>
  </sheetViews>
  <sheetFormatPr defaultColWidth="12.125" defaultRowHeight="15" customHeight="1"/>
  <cols>
    <col min="1" max="1" width="35.00390625" style="7" customWidth="1"/>
    <col min="2" max="2" width="19.00390625" style="7" customWidth="1"/>
    <col min="3" max="3" width="35.00390625" style="7" customWidth="1"/>
    <col min="4" max="4" width="19.00390625" style="7" customWidth="1"/>
    <col min="5" max="16384" width="12.125" style="7" customWidth="1"/>
  </cols>
  <sheetData>
    <row r="1" spans="1:4" ht="40.5" customHeight="1">
      <c r="A1" s="39" t="s">
        <v>2905</v>
      </c>
      <c r="B1" s="39"/>
      <c r="C1" s="39"/>
      <c r="D1" s="39"/>
    </row>
    <row r="2" spans="1:4" ht="21.75" customHeight="1">
      <c r="A2" s="49" t="s">
        <v>2906</v>
      </c>
      <c r="B2" s="49"/>
      <c r="C2" s="49"/>
      <c r="D2" s="49"/>
    </row>
    <row r="3" spans="1:4" ht="21.75" customHeight="1">
      <c r="A3" s="34" t="s">
        <v>710</v>
      </c>
      <c r="B3" s="34"/>
      <c r="C3" s="34"/>
      <c r="D3" s="34"/>
    </row>
    <row r="4" spans="1:4" ht="21.75" customHeight="1">
      <c r="A4" s="35" t="s">
        <v>1758</v>
      </c>
      <c r="B4" s="35" t="s">
        <v>51</v>
      </c>
      <c r="C4" s="35" t="s">
        <v>1758</v>
      </c>
      <c r="D4" s="35" t="s">
        <v>51</v>
      </c>
    </row>
    <row r="5" spans="1:4" ht="21.75" customHeight="1">
      <c r="A5" s="15" t="s">
        <v>2598</v>
      </c>
      <c r="B5" s="13">
        <v>11912</v>
      </c>
      <c r="C5" s="15" t="s">
        <v>2670</v>
      </c>
      <c r="D5" s="13">
        <v>23944</v>
      </c>
    </row>
    <row r="6" spans="1:4" ht="21.75" customHeight="1">
      <c r="A6" s="15" t="s">
        <v>2907</v>
      </c>
      <c r="B6" s="13">
        <f>B7+B8</f>
        <v>15340</v>
      </c>
      <c r="C6" s="15" t="s">
        <v>2908</v>
      </c>
      <c r="D6" s="13">
        <f>D7+D8</f>
        <v>0</v>
      </c>
    </row>
    <row r="7" spans="1:4" ht="21.75" customHeight="1">
      <c r="A7" s="15" t="s">
        <v>2909</v>
      </c>
      <c r="B7" s="13">
        <v>340</v>
      </c>
      <c r="C7" s="15" t="s">
        <v>2910</v>
      </c>
      <c r="D7" s="13">
        <v>0</v>
      </c>
    </row>
    <row r="8" spans="1:4" ht="21.75" customHeight="1">
      <c r="A8" s="15" t="s">
        <v>2911</v>
      </c>
      <c r="B8" s="13">
        <v>15000</v>
      </c>
      <c r="C8" s="15" t="s">
        <v>2912</v>
      </c>
      <c r="D8" s="13">
        <v>0</v>
      </c>
    </row>
    <row r="9" spans="1:4" ht="21.75" customHeight="1">
      <c r="A9" s="15" t="s">
        <v>2913</v>
      </c>
      <c r="B9" s="13">
        <v>0</v>
      </c>
      <c r="C9" s="15" t="s">
        <v>2914</v>
      </c>
      <c r="D9" s="13">
        <v>0</v>
      </c>
    </row>
    <row r="10" spans="1:4" ht="21.75" customHeight="1">
      <c r="A10" s="15" t="s">
        <v>2915</v>
      </c>
      <c r="B10" s="13">
        <v>0</v>
      </c>
      <c r="C10" s="15"/>
      <c r="D10" s="36"/>
    </row>
    <row r="11" spans="1:4" ht="21.75" customHeight="1">
      <c r="A11" s="15" t="s">
        <v>2916</v>
      </c>
      <c r="B11" s="13">
        <v>1461</v>
      </c>
      <c r="C11" s="15"/>
      <c r="D11" s="36"/>
    </row>
    <row r="12" spans="1:4" ht="21.75" customHeight="1">
      <c r="A12" s="15" t="s">
        <v>2917</v>
      </c>
      <c r="B12" s="13">
        <f>B13+B14</f>
        <v>0</v>
      </c>
      <c r="C12" s="15" t="s">
        <v>2352</v>
      </c>
      <c r="D12" s="13">
        <f>D13+D14</f>
        <v>0</v>
      </c>
    </row>
    <row r="13" spans="1:4" ht="21.75" customHeight="1">
      <c r="A13" s="15" t="s">
        <v>2918</v>
      </c>
      <c r="B13" s="13">
        <v>0</v>
      </c>
      <c r="C13" s="15" t="s">
        <v>2919</v>
      </c>
      <c r="D13" s="13">
        <v>0</v>
      </c>
    </row>
    <row r="14" spans="1:4" ht="21.75" customHeight="1">
      <c r="A14" s="15" t="s">
        <v>2920</v>
      </c>
      <c r="B14" s="13">
        <v>0</v>
      </c>
      <c r="C14" s="15" t="s">
        <v>2921</v>
      </c>
      <c r="D14" s="13">
        <v>0</v>
      </c>
    </row>
    <row r="15" spans="1:4" ht="21.75" customHeight="1">
      <c r="A15" s="15" t="s">
        <v>2357</v>
      </c>
      <c r="B15" s="13">
        <f>B16</f>
        <v>0</v>
      </c>
      <c r="C15" s="15" t="s">
        <v>2358</v>
      </c>
      <c r="D15" s="13">
        <f>D16</f>
        <v>14100</v>
      </c>
    </row>
    <row r="16" spans="1:4" ht="21.75" customHeight="1">
      <c r="A16" s="15" t="s">
        <v>2359</v>
      </c>
      <c r="B16" s="13">
        <f>B17</f>
        <v>0</v>
      </c>
      <c r="C16" s="15" t="s">
        <v>2922</v>
      </c>
      <c r="D16" s="13">
        <v>14100</v>
      </c>
    </row>
    <row r="17" spans="1:4" ht="21.75" customHeight="1">
      <c r="A17" s="15" t="s">
        <v>2923</v>
      </c>
      <c r="B17" s="13">
        <v>0</v>
      </c>
      <c r="C17" s="15" t="s">
        <v>2924</v>
      </c>
      <c r="D17" s="50"/>
    </row>
    <row r="18" spans="1:4" ht="21.75" customHeight="1">
      <c r="A18" s="15" t="s">
        <v>2370</v>
      </c>
      <c r="B18" s="13">
        <f>B19</f>
        <v>9800</v>
      </c>
      <c r="C18" s="15" t="s">
        <v>2371</v>
      </c>
      <c r="D18" s="13">
        <v>0</v>
      </c>
    </row>
    <row r="19" spans="1:4" ht="21.75" customHeight="1">
      <c r="A19" s="15" t="s">
        <v>2925</v>
      </c>
      <c r="B19" s="13">
        <v>9800</v>
      </c>
      <c r="C19" s="15"/>
      <c r="D19" s="36"/>
    </row>
    <row r="20" spans="1:4" ht="21.75" customHeight="1">
      <c r="A20" s="15" t="s">
        <v>2926</v>
      </c>
      <c r="B20" s="13">
        <f>B21+B22</f>
        <v>0</v>
      </c>
      <c r="C20" s="15" t="s">
        <v>2927</v>
      </c>
      <c r="D20" s="13">
        <f>SUM(D21:D22)</f>
        <v>0</v>
      </c>
    </row>
    <row r="21" spans="1:4" ht="21.75" customHeight="1">
      <c r="A21" s="15" t="s">
        <v>2909</v>
      </c>
      <c r="B21" s="13">
        <v>0</v>
      </c>
      <c r="C21" s="15" t="s">
        <v>2910</v>
      </c>
      <c r="D21" s="13">
        <v>0</v>
      </c>
    </row>
    <row r="22" spans="1:4" ht="21.75" customHeight="1">
      <c r="A22" s="15" t="s">
        <v>2911</v>
      </c>
      <c r="B22" s="13">
        <v>0</v>
      </c>
      <c r="C22" s="15" t="s">
        <v>2912</v>
      </c>
      <c r="D22" s="13">
        <v>0</v>
      </c>
    </row>
    <row r="23" spans="1:4" ht="21.75" customHeight="1">
      <c r="A23" s="15" t="s">
        <v>2928</v>
      </c>
      <c r="B23" s="13">
        <v>0</v>
      </c>
      <c r="C23" s="15" t="s">
        <v>2929</v>
      </c>
      <c r="D23" s="13">
        <v>0</v>
      </c>
    </row>
    <row r="24" spans="1:4" ht="21.75" customHeight="1">
      <c r="A24" s="15"/>
      <c r="B24" s="36"/>
      <c r="C24" s="15" t="s">
        <v>2930</v>
      </c>
      <c r="D24" s="13"/>
    </row>
    <row r="25" spans="1:4" ht="21.75" customHeight="1">
      <c r="A25" s="15"/>
      <c r="B25" s="36"/>
      <c r="C25" s="15" t="s">
        <v>2931</v>
      </c>
      <c r="D25" s="13">
        <f>B26-D5-D6-D9-D12-D15-D18-D20-D23-D24</f>
        <v>469</v>
      </c>
    </row>
    <row r="26" spans="1:4" ht="21.75" customHeight="1">
      <c r="A26" s="35" t="s">
        <v>2932</v>
      </c>
      <c r="B26" s="13">
        <f>SUM(B5,B6,B9,B10,B11,B12,B15,B18,B20,B23)</f>
        <v>38513</v>
      </c>
      <c r="C26" s="35" t="s">
        <v>2933</v>
      </c>
      <c r="D26" s="13">
        <f>SUM(D5,D6,D9,D12,D15,D18,D20,D23,D24,D25)</f>
        <v>38513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
  <sheetViews>
    <sheetView zoomScaleSheetLayoutView="100" workbookViewId="0" topLeftCell="A1">
      <selection activeCell="C2" sqref="C2"/>
    </sheetView>
  </sheetViews>
  <sheetFormatPr defaultColWidth="9.00390625" defaultRowHeight="14.25"/>
  <cols>
    <col min="1" max="5" width="23.25390625" style="0" customWidth="1"/>
  </cols>
  <sheetData>
    <row r="1" spans="1:5" ht="72.75" customHeight="1">
      <c r="A1" s="41" t="s">
        <v>2934</v>
      </c>
      <c r="B1" s="42"/>
      <c r="C1" s="42"/>
      <c r="D1" s="42"/>
      <c r="E1" s="42"/>
    </row>
    <row r="2" ht="39" customHeight="1">
      <c r="E2" s="43" t="s">
        <v>710</v>
      </c>
    </row>
    <row r="3" spans="1:5" ht="60" customHeight="1">
      <c r="A3" s="44" t="s">
        <v>2591</v>
      </c>
      <c r="B3" s="45" t="s">
        <v>2592</v>
      </c>
      <c r="C3" s="46"/>
      <c r="D3" s="45" t="s">
        <v>2592</v>
      </c>
      <c r="E3" s="46"/>
    </row>
    <row r="4" spans="1:5" ht="51" customHeight="1">
      <c r="A4" s="47"/>
      <c r="B4" s="48" t="s">
        <v>1759</v>
      </c>
      <c r="C4" s="48" t="s">
        <v>2935</v>
      </c>
      <c r="D4" s="48" t="s">
        <v>1759</v>
      </c>
      <c r="E4" s="48" t="s">
        <v>2936</v>
      </c>
    </row>
    <row r="5" spans="1:5" ht="57" customHeight="1">
      <c r="A5" s="48" t="s">
        <v>2595</v>
      </c>
      <c r="B5" s="48">
        <f>C5</f>
        <v>14100</v>
      </c>
      <c r="C5" s="48">
        <v>14100</v>
      </c>
      <c r="D5" s="48">
        <f>E5</f>
        <v>9800</v>
      </c>
      <c r="E5" s="48">
        <v>9800</v>
      </c>
    </row>
  </sheetData>
  <sheetProtection/>
  <mergeCells count="4">
    <mergeCell ref="A1:E1"/>
    <mergeCell ref="B3:C3"/>
    <mergeCell ref="D3:E3"/>
    <mergeCell ref="A3:A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20"/>
  <sheetViews>
    <sheetView showGridLines="0" showZeros="0" workbookViewId="0" topLeftCell="A1">
      <selection activeCell="A9" sqref="A9:E9"/>
    </sheetView>
  </sheetViews>
  <sheetFormatPr defaultColWidth="12.125" defaultRowHeight="15" customHeight="1"/>
  <cols>
    <col min="1" max="5" width="21.75390625" style="0" customWidth="1"/>
  </cols>
  <sheetData>
    <row r="1" spans="1:5" ht="19.5" customHeight="1">
      <c r="A1" s="21"/>
      <c r="B1" s="21"/>
      <c r="C1" s="21"/>
      <c r="D1" s="21"/>
      <c r="E1" s="21"/>
    </row>
    <row r="2" spans="1:5" ht="19.5" customHeight="1">
      <c r="A2" s="21"/>
      <c r="B2" s="21"/>
      <c r="C2" s="21"/>
      <c r="D2" s="21"/>
      <c r="E2" s="21"/>
    </row>
    <row r="3" spans="1:5" ht="19.5" customHeight="1">
      <c r="A3" s="21"/>
      <c r="B3" s="21"/>
      <c r="C3" s="21"/>
      <c r="D3" s="21"/>
      <c r="E3" s="21"/>
    </row>
    <row r="4" spans="1:5" ht="19.5" customHeight="1">
      <c r="A4" s="21"/>
      <c r="B4" s="21"/>
      <c r="C4" s="21"/>
      <c r="D4" s="21"/>
      <c r="E4" s="21"/>
    </row>
    <row r="5" spans="1:5" ht="19.5" customHeight="1">
      <c r="A5" s="21"/>
      <c r="B5" s="21"/>
      <c r="C5" s="21"/>
      <c r="D5" s="21"/>
      <c r="E5" s="21"/>
    </row>
    <row r="6" spans="1:5" ht="19.5" customHeight="1">
      <c r="A6" s="21"/>
      <c r="B6" s="21"/>
      <c r="C6" s="21"/>
      <c r="D6" s="21"/>
      <c r="E6" s="21"/>
    </row>
    <row r="7" spans="1:5" ht="19.5" customHeight="1">
      <c r="A7" s="21"/>
      <c r="B7" s="21"/>
      <c r="C7" s="21"/>
      <c r="D7" s="21"/>
      <c r="E7" s="21"/>
    </row>
    <row r="8" spans="1:5" ht="19.5" customHeight="1">
      <c r="A8" s="21"/>
      <c r="B8" s="21"/>
      <c r="C8" s="21"/>
      <c r="D8" s="21"/>
      <c r="E8" s="21"/>
    </row>
    <row r="9" spans="1:5" ht="47.25" customHeight="1">
      <c r="A9" s="22" t="s">
        <v>2937</v>
      </c>
      <c r="B9" s="22"/>
      <c r="C9" s="22"/>
      <c r="D9" s="22"/>
      <c r="E9" s="22"/>
    </row>
    <row r="10" spans="1:5" ht="19.5" customHeight="1">
      <c r="A10" s="21"/>
      <c r="B10" s="21"/>
      <c r="C10" s="21"/>
      <c r="D10" s="21"/>
      <c r="E10" s="21"/>
    </row>
    <row r="11" spans="1:5" ht="19.5" customHeight="1">
      <c r="A11" s="21"/>
      <c r="B11" s="21"/>
      <c r="C11" s="21"/>
      <c r="D11" s="21"/>
      <c r="E11" s="21"/>
    </row>
    <row r="12" spans="1:5" ht="19.5" customHeight="1">
      <c r="A12" s="21"/>
      <c r="B12" s="21"/>
      <c r="C12" s="21"/>
      <c r="D12" s="21"/>
      <c r="E12" s="21"/>
    </row>
    <row r="13" spans="1:5" ht="19.5" customHeight="1">
      <c r="A13" s="21"/>
      <c r="B13" s="21"/>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21"/>
      <c r="B17" s="21"/>
      <c r="C17" s="21"/>
      <c r="D17" s="21"/>
      <c r="E17" s="21"/>
    </row>
    <row r="18" spans="1:5" ht="19.5" customHeight="1">
      <c r="A18" s="21"/>
      <c r="B18" s="21"/>
      <c r="C18" s="21"/>
      <c r="D18" s="21"/>
      <c r="E18" s="21"/>
    </row>
    <row r="19" spans="1:5" ht="19.5" customHeight="1">
      <c r="A19" s="21"/>
      <c r="B19" s="21"/>
      <c r="C19" s="21"/>
      <c r="D19" s="21"/>
      <c r="E19" s="21"/>
    </row>
    <row r="20" spans="1:5" ht="19.5" customHeight="1">
      <c r="A20" s="21"/>
      <c r="B20" s="21"/>
      <c r="C20" s="21"/>
      <c r="D20" s="21"/>
      <c r="E20" s="21"/>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showGridLines="0" showZeros="0" workbookViewId="0" topLeftCell="A49">
      <selection activeCell="A55" sqref="A55:E55"/>
    </sheetView>
  </sheetViews>
  <sheetFormatPr defaultColWidth="12.125" defaultRowHeight="16.5" customHeight="1"/>
  <cols>
    <col min="1" max="1" width="12.125" style="7" customWidth="1"/>
    <col min="2" max="2" width="39.75390625" style="7" customWidth="1"/>
    <col min="3" max="5" width="16.50390625" style="7" customWidth="1"/>
    <col min="6" max="251" width="12.125" style="7" customWidth="1"/>
    <col min="252" max="16384" width="12.125" style="7" customWidth="1"/>
  </cols>
  <sheetData>
    <row r="1" spans="1:5" ht="33.75" customHeight="1">
      <c r="A1" s="39" t="s">
        <v>2938</v>
      </c>
      <c r="B1" s="39"/>
      <c r="C1" s="39"/>
      <c r="D1" s="39"/>
      <c r="E1" s="39"/>
    </row>
    <row r="2" spans="1:5" ht="16.5" customHeight="1">
      <c r="A2" s="34" t="s">
        <v>710</v>
      </c>
      <c r="B2" s="34"/>
      <c r="C2" s="34"/>
      <c r="D2" s="34"/>
      <c r="E2" s="34"/>
    </row>
    <row r="3" spans="1:5" ht="16.5" customHeight="1">
      <c r="A3" s="35" t="s">
        <v>49</v>
      </c>
      <c r="B3" s="35" t="s">
        <v>2939</v>
      </c>
      <c r="C3" s="35" t="s">
        <v>2940</v>
      </c>
      <c r="D3" s="35" t="s">
        <v>2941</v>
      </c>
      <c r="E3" s="35" t="s">
        <v>51</v>
      </c>
    </row>
    <row r="4" spans="1:5" ht="36" customHeight="1">
      <c r="A4" s="35"/>
      <c r="B4" s="40" t="s">
        <v>2942</v>
      </c>
      <c r="C4" s="13">
        <f>C5</f>
        <v>0</v>
      </c>
      <c r="D4" s="13">
        <f>D5</f>
        <v>0</v>
      </c>
      <c r="E4" s="13">
        <f>E5</f>
        <v>0</v>
      </c>
    </row>
    <row r="5" spans="1:5" ht="16.5" customHeight="1">
      <c r="A5" s="11">
        <v>103</v>
      </c>
      <c r="B5" s="14" t="s">
        <v>386</v>
      </c>
      <c r="C5" s="13">
        <f>C6</f>
        <v>0</v>
      </c>
      <c r="D5" s="13">
        <f>D6</f>
        <v>0</v>
      </c>
      <c r="E5" s="13">
        <f>E6</f>
        <v>0</v>
      </c>
    </row>
    <row r="6" spans="1:5" ht="16.5" customHeight="1">
      <c r="A6" s="11">
        <v>10306</v>
      </c>
      <c r="B6" s="14" t="s">
        <v>624</v>
      </c>
      <c r="C6" s="13">
        <f>C7+C39+C44+C50+C54</f>
        <v>0</v>
      </c>
      <c r="D6" s="13">
        <f>D7+D39+D44+D50+D54</f>
        <v>0</v>
      </c>
      <c r="E6" s="13">
        <f>E7+E39+E44+E50+E54</f>
        <v>0</v>
      </c>
    </row>
    <row r="7" spans="1:5" ht="16.5" customHeight="1">
      <c r="A7" s="11">
        <v>1030601</v>
      </c>
      <c r="B7" s="14" t="s">
        <v>625</v>
      </c>
      <c r="C7" s="13">
        <f>SUM(C8:C38)</f>
        <v>0</v>
      </c>
      <c r="D7" s="13">
        <f>SUM(D8:D38)</f>
        <v>0</v>
      </c>
      <c r="E7" s="13">
        <f>SUM(E8:E38)</f>
        <v>0</v>
      </c>
    </row>
    <row r="8" spans="1:5" ht="16.5" customHeight="1">
      <c r="A8" s="11">
        <v>103060103</v>
      </c>
      <c r="B8" s="15" t="s">
        <v>2943</v>
      </c>
      <c r="C8" s="13">
        <v>0</v>
      </c>
      <c r="D8" s="13">
        <v>0</v>
      </c>
      <c r="E8" s="13">
        <v>0</v>
      </c>
    </row>
    <row r="9" spans="1:5" ht="16.5" customHeight="1">
      <c r="A9" s="11">
        <v>103060104</v>
      </c>
      <c r="B9" s="15" t="s">
        <v>2944</v>
      </c>
      <c r="C9" s="13">
        <v>0</v>
      </c>
      <c r="D9" s="13">
        <v>0</v>
      </c>
      <c r="E9" s="13">
        <v>0</v>
      </c>
    </row>
    <row r="10" spans="1:5" ht="16.5" customHeight="1">
      <c r="A10" s="11">
        <v>103060105</v>
      </c>
      <c r="B10" s="15" t="s">
        <v>2945</v>
      </c>
      <c r="C10" s="13">
        <v>0</v>
      </c>
      <c r="D10" s="13">
        <v>0</v>
      </c>
      <c r="E10" s="13">
        <v>0</v>
      </c>
    </row>
    <row r="11" spans="1:5" ht="16.5" customHeight="1">
      <c r="A11" s="11">
        <v>103060106</v>
      </c>
      <c r="B11" s="15" t="s">
        <v>2946</v>
      </c>
      <c r="C11" s="13">
        <v>0</v>
      </c>
      <c r="D11" s="13">
        <v>0</v>
      </c>
      <c r="E11" s="13">
        <v>0</v>
      </c>
    </row>
    <row r="12" spans="1:5" ht="16.5" customHeight="1">
      <c r="A12" s="11">
        <v>103060107</v>
      </c>
      <c r="B12" s="15" t="s">
        <v>2947</v>
      </c>
      <c r="C12" s="13">
        <v>0</v>
      </c>
      <c r="D12" s="13">
        <v>0</v>
      </c>
      <c r="E12" s="13">
        <v>0</v>
      </c>
    </row>
    <row r="13" spans="1:5" ht="16.5" customHeight="1">
      <c r="A13" s="11">
        <v>103060108</v>
      </c>
      <c r="B13" s="15" t="s">
        <v>2948</v>
      </c>
      <c r="C13" s="13">
        <v>0</v>
      </c>
      <c r="D13" s="13">
        <v>0</v>
      </c>
      <c r="E13" s="13">
        <v>0</v>
      </c>
    </row>
    <row r="14" spans="1:5" ht="16.5" customHeight="1">
      <c r="A14" s="11">
        <v>103060109</v>
      </c>
      <c r="B14" s="15" t="s">
        <v>2949</v>
      </c>
      <c r="C14" s="13">
        <v>0</v>
      </c>
      <c r="D14" s="13">
        <v>0</v>
      </c>
      <c r="E14" s="13">
        <v>0</v>
      </c>
    </row>
    <row r="15" spans="1:5" ht="16.5" customHeight="1">
      <c r="A15" s="11">
        <v>103060112</v>
      </c>
      <c r="B15" s="15" t="s">
        <v>2950</v>
      </c>
      <c r="C15" s="13">
        <v>0</v>
      </c>
      <c r="D15" s="13">
        <v>0</v>
      </c>
      <c r="E15" s="13">
        <v>0</v>
      </c>
    </row>
    <row r="16" spans="1:5" ht="16.5" customHeight="1">
      <c r="A16" s="11">
        <v>103060113</v>
      </c>
      <c r="B16" s="15" t="s">
        <v>2951</v>
      </c>
      <c r="C16" s="13">
        <v>0</v>
      </c>
      <c r="D16" s="13">
        <v>0</v>
      </c>
      <c r="E16" s="13">
        <v>0</v>
      </c>
    </row>
    <row r="17" spans="1:5" ht="16.5" customHeight="1">
      <c r="A17" s="11">
        <v>103060114</v>
      </c>
      <c r="B17" s="15" t="s">
        <v>2952</v>
      </c>
      <c r="C17" s="13">
        <v>0</v>
      </c>
      <c r="D17" s="13">
        <v>0</v>
      </c>
      <c r="E17" s="13">
        <v>0</v>
      </c>
    </row>
    <row r="18" spans="1:5" ht="16.5" customHeight="1">
      <c r="A18" s="11">
        <v>103060115</v>
      </c>
      <c r="B18" s="15" t="s">
        <v>2953</v>
      </c>
      <c r="C18" s="13">
        <v>0</v>
      </c>
      <c r="D18" s="13">
        <v>0</v>
      </c>
      <c r="E18" s="13">
        <v>0</v>
      </c>
    </row>
    <row r="19" spans="1:5" ht="16.5" customHeight="1">
      <c r="A19" s="11">
        <v>103060116</v>
      </c>
      <c r="B19" s="15" t="s">
        <v>2954</v>
      </c>
      <c r="C19" s="13">
        <v>0</v>
      </c>
      <c r="D19" s="13">
        <v>0</v>
      </c>
      <c r="E19" s="13">
        <v>0</v>
      </c>
    </row>
    <row r="20" spans="1:5" ht="16.5" customHeight="1">
      <c r="A20" s="11">
        <v>103060117</v>
      </c>
      <c r="B20" s="15" t="s">
        <v>2955</v>
      </c>
      <c r="C20" s="13">
        <v>0</v>
      </c>
      <c r="D20" s="13">
        <v>0</v>
      </c>
      <c r="E20" s="13">
        <v>0</v>
      </c>
    </row>
    <row r="21" spans="1:5" ht="16.5" customHeight="1">
      <c r="A21" s="11">
        <v>103060118</v>
      </c>
      <c r="B21" s="15" t="s">
        <v>2956</v>
      </c>
      <c r="C21" s="13">
        <v>0</v>
      </c>
      <c r="D21" s="13">
        <v>0</v>
      </c>
      <c r="E21" s="13">
        <v>0</v>
      </c>
    </row>
    <row r="22" spans="1:5" ht="16.5" customHeight="1">
      <c r="A22" s="11">
        <v>103060119</v>
      </c>
      <c r="B22" s="15" t="s">
        <v>2957</v>
      </c>
      <c r="C22" s="13">
        <v>0</v>
      </c>
      <c r="D22" s="13">
        <v>0</v>
      </c>
      <c r="E22" s="13">
        <v>0</v>
      </c>
    </row>
    <row r="23" spans="1:5" ht="16.5" customHeight="1">
      <c r="A23" s="11">
        <v>103060120</v>
      </c>
      <c r="B23" s="15" t="s">
        <v>2958</v>
      </c>
      <c r="C23" s="13">
        <v>0</v>
      </c>
      <c r="D23" s="13">
        <v>0</v>
      </c>
      <c r="E23" s="13">
        <v>0</v>
      </c>
    </row>
    <row r="24" spans="1:5" ht="16.5" customHeight="1">
      <c r="A24" s="11">
        <v>103060121</v>
      </c>
      <c r="B24" s="15" t="s">
        <v>2959</v>
      </c>
      <c r="C24" s="13">
        <v>0</v>
      </c>
      <c r="D24" s="13">
        <v>0</v>
      </c>
      <c r="E24" s="13">
        <v>0</v>
      </c>
    </row>
    <row r="25" spans="1:5" ht="16.5" customHeight="1">
      <c r="A25" s="11">
        <v>103060122</v>
      </c>
      <c r="B25" s="15" t="s">
        <v>2960</v>
      </c>
      <c r="C25" s="13">
        <v>0</v>
      </c>
      <c r="D25" s="13">
        <v>0</v>
      </c>
      <c r="E25" s="13">
        <v>0</v>
      </c>
    </row>
    <row r="26" spans="1:5" ht="16.5" customHeight="1">
      <c r="A26" s="11">
        <v>103060123</v>
      </c>
      <c r="B26" s="15" t="s">
        <v>2961</v>
      </c>
      <c r="C26" s="13">
        <v>0</v>
      </c>
      <c r="D26" s="13">
        <v>0</v>
      </c>
      <c r="E26" s="13">
        <v>0</v>
      </c>
    </row>
    <row r="27" spans="1:5" ht="16.5" customHeight="1">
      <c r="A27" s="11">
        <v>103060124</v>
      </c>
      <c r="B27" s="15" t="s">
        <v>2962</v>
      </c>
      <c r="C27" s="13">
        <v>0</v>
      </c>
      <c r="D27" s="13">
        <v>0</v>
      </c>
      <c r="E27" s="13">
        <v>0</v>
      </c>
    </row>
    <row r="28" spans="1:5" ht="16.5" customHeight="1">
      <c r="A28" s="11">
        <v>103060125</v>
      </c>
      <c r="B28" s="15" t="s">
        <v>2963</v>
      </c>
      <c r="C28" s="13">
        <v>0</v>
      </c>
      <c r="D28" s="13">
        <v>0</v>
      </c>
      <c r="E28" s="13">
        <v>0</v>
      </c>
    </row>
    <row r="29" spans="1:5" ht="16.5" customHeight="1">
      <c r="A29" s="11">
        <v>103060126</v>
      </c>
      <c r="B29" s="15" t="s">
        <v>2964</v>
      </c>
      <c r="C29" s="13">
        <v>0</v>
      </c>
      <c r="D29" s="13">
        <v>0</v>
      </c>
      <c r="E29" s="13">
        <v>0</v>
      </c>
    </row>
    <row r="30" spans="1:5" ht="16.5" customHeight="1">
      <c r="A30" s="11">
        <v>103060127</v>
      </c>
      <c r="B30" s="15" t="s">
        <v>2965</v>
      </c>
      <c r="C30" s="13">
        <v>0</v>
      </c>
      <c r="D30" s="13">
        <v>0</v>
      </c>
      <c r="E30" s="13">
        <v>0</v>
      </c>
    </row>
    <row r="31" spans="1:5" ht="16.5" customHeight="1">
      <c r="A31" s="11">
        <v>103060128</v>
      </c>
      <c r="B31" s="15" t="s">
        <v>2966</v>
      </c>
      <c r="C31" s="13">
        <v>0</v>
      </c>
      <c r="D31" s="13">
        <v>0</v>
      </c>
      <c r="E31" s="13">
        <v>0</v>
      </c>
    </row>
    <row r="32" spans="1:5" ht="16.5" customHeight="1">
      <c r="A32" s="11">
        <v>103060129</v>
      </c>
      <c r="B32" s="15" t="s">
        <v>2967</v>
      </c>
      <c r="C32" s="13">
        <v>0</v>
      </c>
      <c r="D32" s="13">
        <v>0</v>
      </c>
      <c r="E32" s="13">
        <v>0</v>
      </c>
    </row>
    <row r="33" spans="1:5" ht="16.5" customHeight="1">
      <c r="A33" s="11">
        <v>103060130</v>
      </c>
      <c r="B33" s="15" t="s">
        <v>2968</v>
      </c>
      <c r="C33" s="13">
        <v>0</v>
      </c>
      <c r="D33" s="13">
        <v>0</v>
      </c>
      <c r="E33" s="13">
        <v>0</v>
      </c>
    </row>
    <row r="34" spans="1:5" ht="16.5" customHeight="1">
      <c r="A34" s="11">
        <v>103060131</v>
      </c>
      <c r="B34" s="15" t="s">
        <v>2969</v>
      </c>
      <c r="C34" s="13">
        <v>0</v>
      </c>
      <c r="D34" s="13">
        <v>0</v>
      </c>
      <c r="E34" s="13">
        <v>0</v>
      </c>
    </row>
    <row r="35" spans="1:5" ht="16.5" customHeight="1">
      <c r="A35" s="11">
        <v>103060132</v>
      </c>
      <c r="B35" s="15" t="s">
        <v>2970</v>
      </c>
      <c r="C35" s="13">
        <v>0</v>
      </c>
      <c r="D35" s="13">
        <v>0</v>
      </c>
      <c r="E35" s="13">
        <v>0</v>
      </c>
    </row>
    <row r="36" spans="1:5" ht="16.5" customHeight="1">
      <c r="A36" s="11">
        <v>103060133</v>
      </c>
      <c r="B36" s="15" t="s">
        <v>2971</v>
      </c>
      <c r="C36" s="13">
        <v>0</v>
      </c>
      <c r="D36" s="13">
        <v>0</v>
      </c>
      <c r="E36" s="13">
        <v>0</v>
      </c>
    </row>
    <row r="37" spans="1:5" ht="16.5" customHeight="1">
      <c r="A37" s="11">
        <v>103060134</v>
      </c>
      <c r="B37" s="15" t="s">
        <v>627</v>
      </c>
      <c r="C37" s="13">
        <v>0</v>
      </c>
      <c r="D37" s="13">
        <v>0</v>
      </c>
      <c r="E37" s="13">
        <v>0</v>
      </c>
    </row>
    <row r="38" spans="1:5" ht="16.5" customHeight="1">
      <c r="A38" s="11">
        <v>103060198</v>
      </c>
      <c r="B38" s="15" t="s">
        <v>2972</v>
      </c>
      <c r="C38" s="13">
        <v>0</v>
      </c>
      <c r="D38" s="13">
        <v>0</v>
      </c>
      <c r="E38" s="13">
        <v>0</v>
      </c>
    </row>
    <row r="39" spans="1:5" ht="16.5" customHeight="1">
      <c r="A39" s="11">
        <v>1030602</v>
      </c>
      <c r="B39" s="14" t="s">
        <v>629</v>
      </c>
      <c r="C39" s="13">
        <f>SUM(C40:C43)</f>
        <v>0</v>
      </c>
      <c r="D39" s="13">
        <f>SUM(D40:D43)</f>
        <v>0</v>
      </c>
      <c r="E39" s="13">
        <f>SUM(E40:E43)</f>
        <v>0</v>
      </c>
    </row>
    <row r="40" spans="1:5" ht="16.5" customHeight="1">
      <c r="A40" s="11">
        <v>103060202</v>
      </c>
      <c r="B40" s="15" t="s">
        <v>2973</v>
      </c>
      <c r="C40" s="13">
        <v>0</v>
      </c>
      <c r="D40" s="13">
        <v>0</v>
      </c>
      <c r="E40" s="13">
        <v>0</v>
      </c>
    </row>
    <row r="41" spans="1:5" ht="16.5" customHeight="1">
      <c r="A41" s="11">
        <v>103060203</v>
      </c>
      <c r="B41" s="15" t="s">
        <v>2974</v>
      </c>
      <c r="C41" s="13">
        <v>0</v>
      </c>
      <c r="D41" s="13">
        <v>0</v>
      </c>
      <c r="E41" s="13">
        <v>0</v>
      </c>
    </row>
    <row r="42" spans="1:5" ht="16.5" customHeight="1">
      <c r="A42" s="11">
        <v>103060204</v>
      </c>
      <c r="B42" s="15" t="s">
        <v>2975</v>
      </c>
      <c r="C42" s="13">
        <v>0</v>
      </c>
      <c r="D42" s="13">
        <v>0</v>
      </c>
      <c r="E42" s="13">
        <v>0</v>
      </c>
    </row>
    <row r="43" spans="1:5" ht="16.5" customHeight="1">
      <c r="A43" s="11">
        <v>103060298</v>
      </c>
      <c r="B43" s="15" t="s">
        <v>2976</v>
      </c>
      <c r="C43" s="13">
        <v>0</v>
      </c>
      <c r="D43" s="13">
        <v>0</v>
      </c>
      <c r="E43" s="13">
        <v>0</v>
      </c>
    </row>
    <row r="44" spans="1:5" ht="16.5" customHeight="1">
      <c r="A44" s="11">
        <v>1030603</v>
      </c>
      <c r="B44" s="14" t="s">
        <v>632</v>
      </c>
      <c r="C44" s="13">
        <f>SUM(C45:C49)</f>
        <v>0</v>
      </c>
      <c r="D44" s="13">
        <f>SUM(D45:D49)</f>
        <v>0</v>
      </c>
      <c r="E44" s="13">
        <f>SUM(E45:E49)</f>
        <v>0</v>
      </c>
    </row>
    <row r="45" spans="1:5" ht="16.5" customHeight="1">
      <c r="A45" s="11">
        <v>103060301</v>
      </c>
      <c r="B45" s="15" t="s">
        <v>2977</v>
      </c>
      <c r="C45" s="13">
        <v>0</v>
      </c>
      <c r="D45" s="13">
        <v>0</v>
      </c>
      <c r="E45" s="13">
        <v>0</v>
      </c>
    </row>
    <row r="46" spans="1:5" ht="16.5" customHeight="1">
      <c r="A46" s="11">
        <v>103060304</v>
      </c>
      <c r="B46" s="15" t="s">
        <v>2978</v>
      </c>
      <c r="C46" s="13">
        <v>0</v>
      </c>
      <c r="D46" s="13">
        <v>0</v>
      </c>
      <c r="E46" s="13">
        <v>0</v>
      </c>
    </row>
    <row r="47" spans="1:5" ht="16.5" customHeight="1">
      <c r="A47" s="11">
        <v>103060305</v>
      </c>
      <c r="B47" s="15" t="s">
        <v>2979</v>
      </c>
      <c r="C47" s="13">
        <v>0</v>
      </c>
      <c r="D47" s="13">
        <v>0</v>
      </c>
      <c r="E47" s="13">
        <v>0</v>
      </c>
    </row>
    <row r="48" spans="1:5" ht="16.5" customHeight="1">
      <c r="A48" s="11">
        <v>103060307</v>
      </c>
      <c r="B48" s="15" t="s">
        <v>2980</v>
      </c>
      <c r="C48" s="13">
        <v>0</v>
      </c>
      <c r="D48" s="13">
        <v>0</v>
      </c>
      <c r="E48" s="13">
        <v>0</v>
      </c>
    </row>
    <row r="49" spans="1:5" ht="16.5" customHeight="1">
      <c r="A49" s="11">
        <v>103060398</v>
      </c>
      <c r="B49" s="15" t="s">
        <v>2981</v>
      </c>
      <c r="C49" s="13">
        <v>0</v>
      </c>
      <c r="D49" s="13">
        <v>0</v>
      </c>
      <c r="E49" s="13">
        <v>0</v>
      </c>
    </row>
    <row r="50" spans="1:5" ht="16.5" customHeight="1">
      <c r="A50" s="11">
        <v>1030604</v>
      </c>
      <c r="B50" s="14" t="s">
        <v>634</v>
      </c>
      <c r="C50" s="13">
        <f>SUM(C51:C53)</f>
        <v>0</v>
      </c>
      <c r="D50" s="13">
        <f>SUM(D51:D53)</f>
        <v>0</v>
      </c>
      <c r="E50" s="13">
        <f>SUM(E51:E53)</f>
        <v>0</v>
      </c>
    </row>
    <row r="51" spans="1:5" ht="16.5" customHeight="1">
      <c r="A51" s="11">
        <v>103060401</v>
      </c>
      <c r="B51" s="15" t="s">
        <v>2982</v>
      </c>
      <c r="C51" s="13">
        <v>0</v>
      </c>
      <c r="D51" s="13">
        <v>0</v>
      </c>
      <c r="E51" s="13">
        <v>0</v>
      </c>
    </row>
    <row r="52" spans="1:5" ht="16.5" customHeight="1">
      <c r="A52" s="11">
        <v>103060402</v>
      </c>
      <c r="B52" s="15" t="s">
        <v>2983</v>
      </c>
      <c r="C52" s="13">
        <v>0</v>
      </c>
      <c r="D52" s="13">
        <v>0</v>
      </c>
      <c r="E52" s="13">
        <v>0</v>
      </c>
    </row>
    <row r="53" spans="1:5" ht="16.5" customHeight="1">
      <c r="A53" s="11">
        <v>103060498</v>
      </c>
      <c r="B53" s="15" t="s">
        <v>2984</v>
      </c>
      <c r="C53" s="13">
        <v>0</v>
      </c>
      <c r="D53" s="13">
        <v>0</v>
      </c>
      <c r="E53" s="13">
        <v>0</v>
      </c>
    </row>
    <row r="54" spans="1:5" ht="16.5" customHeight="1">
      <c r="A54" s="11">
        <v>1030698</v>
      </c>
      <c r="B54" s="14" t="s">
        <v>2985</v>
      </c>
      <c r="C54" s="13">
        <v>0</v>
      </c>
      <c r="D54" s="13">
        <v>0</v>
      </c>
      <c r="E54" s="13">
        <v>0</v>
      </c>
    </row>
    <row r="55" spans="1:5" ht="16.5" customHeight="1">
      <c r="A55" s="37" t="s">
        <v>2986</v>
      </c>
      <c r="B55" s="37"/>
      <c r="C55" s="37"/>
      <c r="D55" s="37"/>
      <c r="E55" s="37"/>
    </row>
  </sheetData>
  <sheetProtection/>
  <mergeCells count="3">
    <mergeCell ref="A1:E1"/>
    <mergeCell ref="A2:E2"/>
    <mergeCell ref="A55:E5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36"/>
  <sheetViews>
    <sheetView zoomScaleSheetLayoutView="100" workbookViewId="0" topLeftCell="A25">
      <selection activeCell="A36" sqref="A36:E36"/>
    </sheetView>
  </sheetViews>
  <sheetFormatPr defaultColWidth="9.00390625" defaultRowHeight="14.25"/>
  <cols>
    <col min="1" max="1" width="12.125" style="7" customWidth="1"/>
    <col min="2" max="2" width="37.25390625" style="7" customWidth="1"/>
    <col min="3" max="5" width="16.50390625" style="7" customWidth="1"/>
  </cols>
  <sheetData>
    <row r="1" spans="1:5" s="7" customFormat="1" ht="33.75" customHeight="1">
      <c r="A1" s="39" t="s">
        <v>2987</v>
      </c>
      <c r="B1" s="39"/>
      <c r="C1" s="39"/>
      <c r="D1" s="39"/>
      <c r="E1" s="39"/>
    </row>
    <row r="2" spans="1:5" s="7" customFormat="1" ht="21" customHeight="1">
      <c r="A2" s="34" t="s">
        <v>710</v>
      </c>
      <c r="B2" s="34"/>
      <c r="C2" s="34"/>
      <c r="D2" s="34"/>
      <c r="E2" s="34"/>
    </row>
    <row r="3" spans="1:5" ht="21" customHeight="1">
      <c r="A3" s="35" t="s">
        <v>49</v>
      </c>
      <c r="B3" s="35" t="s">
        <v>2939</v>
      </c>
      <c r="C3" s="35" t="s">
        <v>2940</v>
      </c>
      <c r="D3" s="35" t="s">
        <v>2941</v>
      </c>
      <c r="E3" s="35" t="s">
        <v>51</v>
      </c>
    </row>
    <row r="4" spans="1:5" ht="33" customHeight="1">
      <c r="A4" s="11"/>
      <c r="B4" s="40" t="s">
        <v>2988</v>
      </c>
      <c r="C4" s="13"/>
      <c r="D4" s="13"/>
      <c r="E4" s="13"/>
    </row>
    <row r="5" spans="1:5" ht="21" customHeight="1">
      <c r="A5" s="11">
        <v>208</v>
      </c>
      <c r="B5" s="14" t="s">
        <v>1094</v>
      </c>
      <c r="C5" s="13"/>
      <c r="D5" s="13"/>
      <c r="E5" s="13"/>
    </row>
    <row r="6" spans="1:5" ht="21" customHeight="1">
      <c r="A6" s="11">
        <v>20804</v>
      </c>
      <c r="B6" s="14" t="s">
        <v>1110</v>
      </c>
      <c r="C6" s="13"/>
      <c r="D6" s="13"/>
      <c r="E6" s="13"/>
    </row>
    <row r="7" spans="1:5" ht="21" customHeight="1">
      <c r="A7" s="11">
        <v>2080451</v>
      </c>
      <c r="B7" s="15" t="s">
        <v>2989</v>
      </c>
      <c r="C7" s="13"/>
      <c r="D7" s="13"/>
      <c r="E7" s="13"/>
    </row>
    <row r="8" spans="1:5" ht="21" customHeight="1">
      <c r="A8" s="11">
        <v>223</v>
      </c>
      <c r="B8" s="14" t="s">
        <v>2988</v>
      </c>
      <c r="C8" s="13"/>
      <c r="D8" s="13"/>
      <c r="E8" s="13"/>
    </row>
    <row r="9" spans="1:5" ht="21" customHeight="1">
      <c r="A9" s="11">
        <v>22301</v>
      </c>
      <c r="B9" s="14" t="s">
        <v>2990</v>
      </c>
      <c r="C9" s="13"/>
      <c r="D9" s="13"/>
      <c r="E9" s="13"/>
    </row>
    <row r="10" spans="1:5" ht="21" customHeight="1">
      <c r="A10" s="11">
        <v>2230101</v>
      </c>
      <c r="B10" s="15" t="s">
        <v>2991</v>
      </c>
      <c r="C10" s="13"/>
      <c r="D10" s="13"/>
      <c r="E10" s="13"/>
    </row>
    <row r="11" spans="1:5" ht="21" customHeight="1">
      <c r="A11" s="11">
        <v>2230102</v>
      </c>
      <c r="B11" s="15" t="s">
        <v>2992</v>
      </c>
      <c r="C11" s="13"/>
      <c r="D11" s="13"/>
      <c r="E11" s="13"/>
    </row>
    <row r="12" spans="1:5" ht="21" customHeight="1">
      <c r="A12" s="11">
        <v>2230103</v>
      </c>
      <c r="B12" s="15" t="s">
        <v>2993</v>
      </c>
      <c r="C12" s="13"/>
      <c r="D12" s="13"/>
      <c r="E12" s="13"/>
    </row>
    <row r="13" spans="1:5" ht="21" customHeight="1">
      <c r="A13" s="11">
        <v>2230104</v>
      </c>
      <c r="B13" s="15" t="s">
        <v>2994</v>
      </c>
      <c r="C13" s="13"/>
      <c r="D13" s="13"/>
      <c r="E13" s="13"/>
    </row>
    <row r="14" spans="1:5" ht="21" customHeight="1">
      <c r="A14" s="11">
        <v>2230105</v>
      </c>
      <c r="B14" s="15" t="s">
        <v>2995</v>
      </c>
      <c r="C14" s="13"/>
      <c r="D14" s="13"/>
      <c r="E14" s="13"/>
    </row>
    <row r="15" spans="1:5" ht="21" customHeight="1">
      <c r="A15" s="11">
        <v>2230106</v>
      </c>
      <c r="B15" s="15" t="s">
        <v>2996</v>
      </c>
      <c r="C15" s="13"/>
      <c r="D15" s="13"/>
      <c r="E15" s="13"/>
    </row>
    <row r="16" spans="1:5" ht="21" customHeight="1">
      <c r="A16" s="11">
        <v>2230107</v>
      </c>
      <c r="B16" s="15" t="s">
        <v>2997</v>
      </c>
      <c r="C16" s="13"/>
      <c r="D16" s="13"/>
      <c r="E16" s="13"/>
    </row>
    <row r="17" spans="1:5" ht="21" customHeight="1">
      <c r="A17" s="11">
        <v>2230108</v>
      </c>
      <c r="B17" s="15" t="s">
        <v>2998</v>
      </c>
      <c r="C17" s="13"/>
      <c r="D17" s="13"/>
      <c r="E17" s="13"/>
    </row>
    <row r="18" spans="1:5" ht="21" customHeight="1">
      <c r="A18" s="11">
        <v>2230199</v>
      </c>
      <c r="B18" s="15" t="s">
        <v>2999</v>
      </c>
      <c r="C18" s="13"/>
      <c r="D18" s="13"/>
      <c r="E18" s="13"/>
    </row>
    <row r="19" spans="1:5" ht="21" customHeight="1">
      <c r="A19" s="11">
        <v>22302</v>
      </c>
      <c r="B19" s="14" t="s">
        <v>3000</v>
      </c>
      <c r="C19" s="13"/>
      <c r="D19" s="13"/>
      <c r="E19" s="13"/>
    </row>
    <row r="20" spans="1:5" ht="21" customHeight="1">
      <c r="A20" s="11">
        <v>2230201</v>
      </c>
      <c r="B20" s="15" t="s">
        <v>3001</v>
      </c>
      <c r="C20" s="13"/>
      <c r="D20" s="13"/>
      <c r="E20" s="13"/>
    </row>
    <row r="21" spans="1:5" ht="21" customHeight="1">
      <c r="A21" s="11">
        <v>2230202</v>
      </c>
      <c r="B21" s="15" t="s">
        <v>3002</v>
      </c>
      <c r="C21" s="13"/>
      <c r="D21" s="13"/>
      <c r="E21" s="13"/>
    </row>
    <row r="22" spans="1:5" ht="21" customHeight="1">
      <c r="A22" s="11">
        <v>2230203</v>
      </c>
      <c r="B22" s="15" t="s">
        <v>3003</v>
      </c>
      <c r="C22" s="13"/>
      <c r="D22" s="13"/>
      <c r="E22" s="13"/>
    </row>
    <row r="23" spans="1:5" ht="21" customHeight="1">
      <c r="A23" s="11">
        <v>2230204</v>
      </c>
      <c r="B23" s="15" t="s">
        <v>3004</v>
      </c>
      <c r="C23" s="13"/>
      <c r="D23" s="13"/>
      <c r="E23" s="13"/>
    </row>
    <row r="24" spans="1:5" ht="21" customHeight="1">
      <c r="A24" s="11">
        <v>2230205</v>
      </c>
      <c r="B24" s="15" t="s">
        <v>3005</v>
      </c>
      <c r="C24" s="13"/>
      <c r="D24" s="13"/>
      <c r="E24" s="13"/>
    </row>
    <row r="25" spans="1:5" ht="21" customHeight="1">
      <c r="A25" s="11">
        <v>2230206</v>
      </c>
      <c r="B25" s="15" t="s">
        <v>3006</v>
      </c>
      <c r="C25" s="13"/>
      <c r="D25" s="13"/>
      <c r="E25" s="13"/>
    </row>
    <row r="26" spans="1:5" ht="21" customHeight="1">
      <c r="A26" s="11">
        <v>2230207</v>
      </c>
      <c r="B26" s="15" t="s">
        <v>3007</v>
      </c>
      <c r="C26" s="13"/>
      <c r="D26" s="13"/>
      <c r="E26" s="13"/>
    </row>
    <row r="27" spans="1:5" ht="21" customHeight="1">
      <c r="A27" s="11">
        <v>2230299</v>
      </c>
      <c r="B27" s="15" t="s">
        <v>3008</v>
      </c>
      <c r="C27" s="13"/>
      <c r="D27" s="13"/>
      <c r="E27" s="13"/>
    </row>
    <row r="28" spans="1:5" ht="21" customHeight="1">
      <c r="A28" s="11">
        <v>22303</v>
      </c>
      <c r="B28" s="14" t="s">
        <v>3009</v>
      </c>
      <c r="C28" s="13"/>
      <c r="D28" s="13"/>
      <c r="E28" s="13"/>
    </row>
    <row r="29" spans="1:5" ht="21" customHeight="1">
      <c r="A29" s="11">
        <v>2230301</v>
      </c>
      <c r="B29" s="15" t="s">
        <v>3010</v>
      </c>
      <c r="C29" s="13"/>
      <c r="D29" s="13"/>
      <c r="E29" s="13"/>
    </row>
    <row r="30" spans="1:5" ht="21" customHeight="1">
      <c r="A30" s="11">
        <v>22304</v>
      </c>
      <c r="B30" s="14" t="s">
        <v>3011</v>
      </c>
      <c r="C30" s="13"/>
      <c r="D30" s="13"/>
      <c r="E30" s="13"/>
    </row>
    <row r="31" spans="1:5" ht="21" customHeight="1">
      <c r="A31" s="11">
        <v>2230401</v>
      </c>
      <c r="B31" s="15" t="s">
        <v>3012</v>
      </c>
      <c r="C31" s="13"/>
      <c r="D31" s="13"/>
      <c r="E31" s="13"/>
    </row>
    <row r="32" spans="1:5" ht="21" customHeight="1">
      <c r="A32" s="11">
        <v>2230402</v>
      </c>
      <c r="B32" s="15" t="s">
        <v>3013</v>
      </c>
      <c r="C32" s="13"/>
      <c r="D32" s="13"/>
      <c r="E32" s="13"/>
    </row>
    <row r="33" spans="1:5" ht="21" customHeight="1">
      <c r="A33" s="11">
        <v>2230499</v>
      </c>
      <c r="B33" s="15" t="s">
        <v>3014</v>
      </c>
      <c r="C33" s="13"/>
      <c r="D33" s="13"/>
      <c r="E33" s="13"/>
    </row>
    <row r="34" spans="1:5" ht="21" customHeight="1">
      <c r="A34" s="11">
        <v>22399</v>
      </c>
      <c r="B34" s="14" t="s">
        <v>3015</v>
      </c>
      <c r="C34" s="13"/>
      <c r="D34" s="13"/>
      <c r="E34" s="13"/>
    </row>
    <row r="35" spans="1:5" ht="21" customHeight="1">
      <c r="A35" s="11">
        <v>2239901</v>
      </c>
      <c r="B35" s="15" t="s">
        <v>3016</v>
      </c>
      <c r="C35" s="13"/>
      <c r="D35" s="13"/>
      <c r="E35" s="13"/>
    </row>
    <row r="36" spans="1:5" ht="14.25">
      <c r="A36" s="37" t="s">
        <v>3017</v>
      </c>
      <c r="B36" s="37"/>
      <c r="C36" s="37"/>
      <c r="D36" s="37"/>
      <c r="E36" s="37"/>
    </row>
  </sheetData>
  <sheetProtection/>
  <mergeCells count="3">
    <mergeCell ref="A1:E1"/>
    <mergeCell ref="A2:E2"/>
    <mergeCell ref="A36:E3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12"/>
  <sheetViews>
    <sheetView zoomScaleSheetLayoutView="100" workbookViewId="0" topLeftCell="A1">
      <selection activeCell="A12" sqref="A12:D12"/>
    </sheetView>
  </sheetViews>
  <sheetFormatPr defaultColWidth="9.00390625" defaultRowHeight="14.25"/>
  <cols>
    <col min="1" max="1" width="47.875" style="0" customWidth="1"/>
    <col min="2" max="2" width="19.625" style="0" customWidth="1"/>
    <col min="3" max="3" width="30.125" style="0" customWidth="1"/>
    <col min="4" max="4" width="32.375" style="0" customWidth="1"/>
  </cols>
  <sheetData>
    <row r="1" spans="1:4" ht="24">
      <c r="A1" s="33" t="s">
        <v>3018</v>
      </c>
      <c r="B1" s="33"/>
      <c r="C1" s="33"/>
      <c r="D1" s="33"/>
    </row>
    <row r="2" spans="1:4" ht="18" customHeight="1">
      <c r="A2" s="34" t="s">
        <v>710</v>
      </c>
      <c r="B2" s="34"/>
      <c r="C2" s="34"/>
      <c r="D2" s="34"/>
    </row>
    <row r="3" spans="1:4" ht="18" customHeight="1">
      <c r="A3" s="35" t="s">
        <v>1758</v>
      </c>
      <c r="B3" s="35" t="s">
        <v>51</v>
      </c>
      <c r="C3" s="35" t="s">
        <v>1758</v>
      </c>
      <c r="D3" s="35" t="s">
        <v>51</v>
      </c>
    </row>
    <row r="4" spans="1:4" ht="18" customHeight="1">
      <c r="A4" s="15" t="s">
        <v>2942</v>
      </c>
      <c r="B4" s="13"/>
      <c r="C4" s="15" t="s">
        <v>2988</v>
      </c>
      <c r="D4" s="13"/>
    </row>
    <row r="5" spans="1:4" ht="18" customHeight="1">
      <c r="A5" s="15" t="s">
        <v>3019</v>
      </c>
      <c r="B5" s="13"/>
      <c r="C5" s="15" t="s">
        <v>3020</v>
      </c>
      <c r="D5" s="13"/>
    </row>
    <row r="6" spans="1:4" ht="18" customHeight="1">
      <c r="A6" s="15" t="s">
        <v>3021</v>
      </c>
      <c r="B6" s="13"/>
      <c r="C6" s="15" t="s">
        <v>3022</v>
      </c>
      <c r="D6" s="13"/>
    </row>
    <row r="7" spans="1:4" ht="18" customHeight="1">
      <c r="A7" s="15" t="s">
        <v>3023</v>
      </c>
      <c r="B7" s="13"/>
      <c r="C7" s="15" t="s">
        <v>3024</v>
      </c>
      <c r="D7" s="13"/>
    </row>
    <row r="8" spans="1:4" ht="18" customHeight="1">
      <c r="A8" s="15" t="s">
        <v>3025</v>
      </c>
      <c r="B8" s="13"/>
      <c r="C8" s="15" t="s">
        <v>3026</v>
      </c>
      <c r="D8" s="13"/>
    </row>
    <row r="9" spans="1:4" ht="18" customHeight="1">
      <c r="A9" s="15" t="s">
        <v>3027</v>
      </c>
      <c r="B9" s="13"/>
      <c r="C9" s="15" t="s">
        <v>3028</v>
      </c>
      <c r="D9" s="13"/>
    </row>
    <row r="10" spans="1:4" ht="18" customHeight="1">
      <c r="A10" s="15"/>
      <c r="B10" s="36"/>
      <c r="C10" s="15" t="s">
        <v>3029</v>
      </c>
      <c r="D10" s="13"/>
    </row>
    <row r="11" spans="1:4" ht="18" customHeight="1">
      <c r="A11" s="35" t="s">
        <v>2404</v>
      </c>
      <c r="B11" s="13">
        <f>SUM(B4:B5,B6:B9)</f>
        <v>0</v>
      </c>
      <c r="C11" s="35" t="s">
        <v>2405</v>
      </c>
      <c r="D11" s="13">
        <f>SUM(D4:D5,D6:D10)</f>
        <v>0</v>
      </c>
    </row>
    <row r="12" spans="1:5" ht="14.25">
      <c r="A12" s="37" t="s">
        <v>3030</v>
      </c>
      <c r="B12" s="37"/>
      <c r="C12" s="37"/>
      <c r="D12" s="37"/>
      <c r="E12" s="38"/>
    </row>
  </sheetData>
  <sheetProtection/>
  <mergeCells count="3">
    <mergeCell ref="A1:D1"/>
    <mergeCell ref="A2:D2"/>
    <mergeCell ref="A12:D1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20"/>
  <sheetViews>
    <sheetView showGridLines="0" showZeros="0" workbookViewId="0" topLeftCell="A1">
      <selection activeCell="D15" sqref="D15"/>
    </sheetView>
  </sheetViews>
  <sheetFormatPr defaultColWidth="12.125" defaultRowHeight="15" customHeight="1"/>
  <cols>
    <col min="1" max="5" width="21.75390625" style="0" customWidth="1"/>
  </cols>
  <sheetData>
    <row r="1" spans="1:5" ht="19.5" customHeight="1">
      <c r="A1" s="21"/>
      <c r="B1" s="21"/>
      <c r="C1" s="21"/>
      <c r="D1" s="21"/>
      <c r="E1" s="21"/>
    </row>
    <row r="2" spans="1:5" ht="19.5" customHeight="1">
      <c r="A2" s="21"/>
      <c r="B2" s="21"/>
      <c r="C2" s="21"/>
      <c r="D2" s="21"/>
      <c r="E2" s="21"/>
    </row>
    <row r="3" spans="1:5" ht="19.5" customHeight="1">
      <c r="A3" s="21"/>
      <c r="B3" s="21"/>
      <c r="C3" s="21"/>
      <c r="D3" s="21"/>
      <c r="E3" s="21"/>
    </row>
    <row r="4" spans="1:5" ht="19.5" customHeight="1">
      <c r="A4" s="21"/>
      <c r="B4" s="21"/>
      <c r="C4" s="21"/>
      <c r="D4" s="21"/>
      <c r="E4" s="21"/>
    </row>
    <row r="5" spans="1:5" ht="19.5" customHeight="1">
      <c r="A5" s="21"/>
      <c r="B5" s="21"/>
      <c r="C5" s="21"/>
      <c r="D5" s="21"/>
      <c r="E5" s="21"/>
    </row>
    <row r="6" spans="1:5" ht="19.5" customHeight="1">
      <c r="A6" s="21"/>
      <c r="B6" s="21"/>
      <c r="C6" s="21"/>
      <c r="D6" s="21"/>
      <c r="E6" s="21"/>
    </row>
    <row r="7" spans="1:5" ht="19.5" customHeight="1">
      <c r="A7" s="21"/>
      <c r="B7" s="21"/>
      <c r="C7" s="21"/>
      <c r="D7" s="21"/>
      <c r="E7" s="21"/>
    </row>
    <row r="8" spans="1:5" ht="19.5" customHeight="1">
      <c r="A8" s="21"/>
      <c r="B8" s="21"/>
      <c r="C8" s="21"/>
      <c r="D8" s="21"/>
      <c r="E8" s="21"/>
    </row>
    <row r="9" spans="1:5" ht="47.25" customHeight="1">
      <c r="A9" s="22" t="s">
        <v>3031</v>
      </c>
      <c r="B9" s="22"/>
      <c r="C9" s="22"/>
      <c r="D9" s="22"/>
      <c r="E9" s="22"/>
    </row>
    <row r="10" spans="1:5" ht="19.5" customHeight="1">
      <c r="A10" s="21"/>
      <c r="B10" s="21"/>
      <c r="C10" s="21"/>
      <c r="D10" s="21"/>
      <c r="E10" s="21"/>
    </row>
    <row r="11" spans="1:5" ht="19.5" customHeight="1">
      <c r="A11" s="21"/>
      <c r="B11" s="21"/>
      <c r="C11" s="21"/>
      <c r="D11" s="21"/>
      <c r="E11" s="21"/>
    </row>
    <row r="12" spans="1:5" ht="19.5" customHeight="1">
      <c r="A12" s="21"/>
      <c r="B12" s="21"/>
      <c r="C12" s="21"/>
      <c r="D12" s="21"/>
      <c r="E12" s="21"/>
    </row>
    <row r="13" spans="1:5" ht="19.5" customHeight="1">
      <c r="A13" s="21"/>
      <c r="B13" s="21"/>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21"/>
      <c r="B17" s="21"/>
      <c r="C17" s="21"/>
      <c r="D17" s="21"/>
      <c r="E17" s="21"/>
    </row>
    <row r="18" spans="1:5" ht="19.5" customHeight="1">
      <c r="A18" s="21"/>
      <c r="B18" s="21"/>
      <c r="C18" s="21"/>
      <c r="D18" s="21"/>
      <c r="E18" s="21"/>
    </row>
    <row r="19" spans="1:5" ht="19.5" customHeight="1">
      <c r="A19" s="21"/>
      <c r="B19" s="21"/>
      <c r="C19" s="21"/>
      <c r="D19" s="21"/>
      <c r="E19" s="21"/>
    </row>
    <row r="20" spans="1:5" ht="19.5" customHeight="1">
      <c r="A20" s="21"/>
      <c r="B20" s="21"/>
      <c r="C20" s="21"/>
      <c r="D20" s="21"/>
      <c r="E20" s="21"/>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B15" sqref="B15"/>
    </sheetView>
  </sheetViews>
  <sheetFormatPr defaultColWidth="12.125" defaultRowHeight="15" customHeight="1"/>
  <cols>
    <col min="1" max="5" width="22.125" style="0" customWidth="1"/>
  </cols>
  <sheetData>
    <row r="1" spans="1:5" ht="19.5" customHeight="1">
      <c r="A1" s="21"/>
      <c r="B1" s="21"/>
      <c r="C1" s="21"/>
      <c r="D1" s="21"/>
      <c r="E1" s="21"/>
    </row>
    <row r="2" spans="1:5" ht="19.5" customHeight="1">
      <c r="A2" s="21"/>
      <c r="B2" s="21"/>
      <c r="C2" s="21"/>
      <c r="D2" s="21"/>
      <c r="E2" s="21"/>
    </row>
    <row r="3" spans="1:5" ht="19.5" customHeight="1">
      <c r="A3" s="21"/>
      <c r="B3" s="21"/>
      <c r="C3" s="21"/>
      <c r="D3" s="21"/>
      <c r="E3" s="21"/>
    </row>
    <row r="4" spans="1:5" ht="19.5" customHeight="1">
      <c r="A4" s="21"/>
      <c r="B4" s="21"/>
      <c r="C4" s="21"/>
      <c r="D4" s="21"/>
      <c r="E4" s="21"/>
    </row>
    <row r="5" spans="1:5" ht="19.5" customHeight="1">
      <c r="A5" s="21"/>
      <c r="B5" s="21"/>
      <c r="C5" s="21"/>
      <c r="D5" s="21"/>
      <c r="E5" s="21"/>
    </row>
    <row r="6" spans="1:5" ht="19.5" customHeight="1">
      <c r="A6" s="21"/>
      <c r="B6" s="21"/>
      <c r="C6" s="21"/>
      <c r="D6" s="21"/>
      <c r="E6" s="21"/>
    </row>
    <row r="7" spans="1:5" ht="19.5" customHeight="1">
      <c r="A7" s="21"/>
      <c r="B7" s="21"/>
      <c r="C7" s="21"/>
      <c r="D7" s="21"/>
      <c r="E7" s="21"/>
    </row>
    <row r="8" spans="1:5" ht="19.5" customHeight="1">
      <c r="A8" s="21"/>
      <c r="B8" s="21"/>
      <c r="C8" s="21"/>
      <c r="D8" s="21"/>
      <c r="E8" s="21"/>
    </row>
    <row r="9" spans="1:5" ht="42" customHeight="1">
      <c r="A9" s="22" t="s">
        <v>46</v>
      </c>
      <c r="B9" s="22"/>
      <c r="C9" s="22"/>
      <c r="D9" s="22"/>
      <c r="E9" s="22"/>
    </row>
    <row r="10" spans="1:5" ht="19.5" customHeight="1">
      <c r="A10" s="21"/>
      <c r="B10" s="21"/>
      <c r="C10" s="21"/>
      <c r="D10" s="21"/>
      <c r="E10" s="21"/>
    </row>
    <row r="11" spans="1:5" ht="19.5" customHeight="1">
      <c r="A11" s="21"/>
      <c r="B11" s="21"/>
      <c r="C11" s="21"/>
      <c r="D11" s="21"/>
      <c r="E11" s="21"/>
    </row>
    <row r="12" spans="1:5" ht="19.5" customHeight="1">
      <c r="A12" s="21"/>
      <c r="B12" s="21"/>
      <c r="C12" s="21"/>
      <c r="D12" s="21"/>
      <c r="E12" s="21"/>
    </row>
    <row r="13" spans="1:5" ht="19.5" customHeight="1">
      <c r="A13" s="21"/>
      <c r="B13" s="21"/>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21"/>
      <c r="B17" s="21"/>
      <c r="C17" s="21"/>
      <c r="D17" s="21"/>
      <c r="E17" s="21"/>
    </row>
    <row r="18" spans="1:5" ht="19.5" customHeight="1">
      <c r="A18" s="21"/>
      <c r="B18" s="21"/>
      <c r="C18" s="21"/>
      <c r="D18" s="21"/>
      <c r="E18" s="21"/>
    </row>
    <row r="19" spans="1:5" ht="19.5" customHeight="1">
      <c r="A19" s="21"/>
      <c r="B19" s="21"/>
      <c r="C19" s="21"/>
      <c r="D19" s="21"/>
      <c r="E19" s="21"/>
    </row>
    <row r="20" spans="1:5" ht="19.5" customHeight="1">
      <c r="A20" s="21"/>
      <c r="B20" s="21"/>
      <c r="C20" s="21"/>
      <c r="D20" s="21"/>
      <c r="E20" s="21"/>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C18"/>
  <sheetViews>
    <sheetView zoomScaleSheetLayoutView="100" workbookViewId="0" topLeftCell="A10">
      <selection activeCell="A18" sqref="A18:C18"/>
    </sheetView>
  </sheetViews>
  <sheetFormatPr defaultColWidth="9.00390625" defaultRowHeight="14.25"/>
  <cols>
    <col min="1" max="1" width="23.875" style="17" customWidth="1"/>
    <col min="2" max="2" width="33.125" style="17" customWidth="1"/>
    <col min="3" max="3" width="47.00390625" style="17" customWidth="1"/>
    <col min="4" max="16384" width="9.00390625" style="17" customWidth="1"/>
  </cols>
  <sheetData>
    <row r="1" s="17" customFormat="1" ht="14.25">
      <c r="A1" s="17" t="s">
        <v>3032</v>
      </c>
    </row>
    <row r="2" spans="1:3" s="17" customFormat="1" ht="25.5">
      <c r="A2" s="23" t="s">
        <v>3033</v>
      </c>
      <c r="B2" s="23"/>
      <c r="C2" s="23"/>
    </row>
    <row r="3" spans="1:3" s="17" customFormat="1" ht="14.25">
      <c r="A3" s="24"/>
      <c r="B3" s="24"/>
      <c r="C3" s="24"/>
    </row>
    <row r="4" spans="1:3" s="17" customFormat="1" ht="14.25">
      <c r="A4" s="25" t="s">
        <v>3034</v>
      </c>
      <c r="B4" s="25"/>
      <c r="C4" s="25"/>
    </row>
    <row r="5" s="17" customFormat="1" ht="14.25">
      <c r="C5" s="32" t="s">
        <v>710</v>
      </c>
    </row>
    <row r="6" spans="1:3" s="17" customFormat="1" ht="30" customHeight="1">
      <c r="A6" s="27" t="s">
        <v>3035</v>
      </c>
      <c r="B6" s="28" t="s">
        <v>3036</v>
      </c>
      <c r="C6" s="28" t="s">
        <v>3037</v>
      </c>
    </row>
    <row r="7" spans="1:3" s="17" customFormat="1" ht="30" customHeight="1">
      <c r="A7" s="30" t="s">
        <v>3038</v>
      </c>
      <c r="B7" s="29">
        <v>0</v>
      </c>
      <c r="C7" s="29">
        <v>0</v>
      </c>
    </row>
    <row r="8" spans="1:3" s="17" customFormat="1" ht="30" customHeight="1">
      <c r="A8" s="30" t="s">
        <v>3039</v>
      </c>
      <c r="B8" s="29">
        <v>0</v>
      </c>
      <c r="C8" s="29">
        <v>0</v>
      </c>
    </row>
    <row r="9" spans="1:3" s="17" customFormat="1" ht="30" customHeight="1">
      <c r="A9" s="30" t="s">
        <v>3040</v>
      </c>
      <c r="B9" s="29"/>
      <c r="C9" s="29"/>
    </row>
    <row r="10" spans="1:3" s="17" customFormat="1" ht="30" customHeight="1">
      <c r="A10" s="30" t="s">
        <v>3041</v>
      </c>
      <c r="B10" s="29"/>
      <c r="C10" s="29"/>
    </row>
    <row r="11" spans="1:3" s="17" customFormat="1" ht="30" customHeight="1">
      <c r="A11" s="30" t="s">
        <v>3042</v>
      </c>
      <c r="B11" s="29"/>
      <c r="C11" s="29"/>
    </row>
    <row r="12" spans="1:3" s="17" customFormat="1" ht="30" customHeight="1">
      <c r="A12" s="30" t="s">
        <v>3043</v>
      </c>
      <c r="B12" s="29"/>
      <c r="C12" s="29"/>
    </row>
    <row r="13" spans="1:3" s="17" customFormat="1" ht="30" customHeight="1">
      <c r="A13" s="30" t="s">
        <v>3044</v>
      </c>
      <c r="B13" s="29">
        <v>0</v>
      </c>
      <c r="C13" s="29">
        <v>0</v>
      </c>
    </row>
    <row r="14" spans="1:3" s="17" customFormat="1" ht="30" customHeight="1">
      <c r="A14" s="30" t="s">
        <v>3045</v>
      </c>
      <c r="B14" s="29"/>
      <c r="C14" s="29"/>
    </row>
    <row r="15" spans="1:3" s="17" customFormat="1" ht="30" customHeight="1">
      <c r="A15" s="30" t="s">
        <v>3046</v>
      </c>
      <c r="B15" s="29"/>
      <c r="C15" s="29"/>
    </row>
    <row r="16" spans="1:3" s="17" customFormat="1" ht="30" customHeight="1">
      <c r="A16" s="30" t="s">
        <v>3047</v>
      </c>
      <c r="B16" s="29"/>
      <c r="C16" s="29"/>
    </row>
    <row r="17" spans="1:3" s="17" customFormat="1" ht="30" customHeight="1">
      <c r="A17" s="30" t="s">
        <v>3048</v>
      </c>
      <c r="B17" s="29">
        <v>0</v>
      </c>
      <c r="C17" s="29">
        <v>0</v>
      </c>
    </row>
    <row r="18" spans="1:3" ht="19.5" customHeight="1">
      <c r="A18" s="31" t="s">
        <v>3049</v>
      </c>
      <c r="B18" s="31"/>
      <c r="C18" s="31"/>
    </row>
  </sheetData>
  <sheetProtection/>
  <mergeCells count="4">
    <mergeCell ref="A2:C2"/>
    <mergeCell ref="A3:C3"/>
    <mergeCell ref="A4:C4"/>
    <mergeCell ref="A18:C1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C17"/>
  <sheetViews>
    <sheetView zoomScaleSheetLayoutView="100" workbookViewId="0" topLeftCell="A10">
      <selection activeCell="B22" sqref="B22"/>
    </sheetView>
  </sheetViews>
  <sheetFormatPr defaultColWidth="9.00390625" defaultRowHeight="14.25"/>
  <cols>
    <col min="1" max="1" width="21.625" style="17" customWidth="1"/>
    <col min="2" max="2" width="26.875" style="17" customWidth="1"/>
    <col min="3" max="3" width="37.25390625" style="17" customWidth="1"/>
    <col min="4" max="16384" width="9.00390625" style="17" customWidth="1"/>
  </cols>
  <sheetData>
    <row r="1" spans="1:3" s="17" customFormat="1" ht="25.5">
      <c r="A1" s="23" t="s">
        <v>3050</v>
      </c>
      <c r="B1" s="23"/>
      <c r="C1" s="23"/>
    </row>
    <row r="2" spans="1:3" s="17" customFormat="1" ht="14.25">
      <c r="A2" s="24"/>
      <c r="B2" s="24"/>
      <c r="C2" s="24"/>
    </row>
    <row r="3" spans="1:3" s="17" customFormat="1" ht="14.25">
      <c r="A3" s="25" t="s">
        <v>3034</v>
      </c>
      <c r="B3" s="25"/>
      <c r="C3" s="25"/>
    </row>
    <row r="4" spans="1:3" s="17" customFormat="1" ht="14.25">
      <c r="A4" s="25"/>
      <c r="B4" s="25"/>
      <c r="C4" s="26" t="s">
        <v>710</v>
      </c>
    </row>
    <row r="5" spans="1:3" s="17" customFormat="1" ht="30" customHeight="1">
      <c r="A5" s="27" t="s">
        <v>3051</v>
      </c>
      <c r="B5" s="28" t="s">
        <v>3036</v>
      </c>
      <c r="C5" s="29" t="s">
        <v>3037</v>
      </c>
    </row>
    <row r="6" spans="1:3" s="17" customFormat="1" ht="30" customHeight="1">
      <c r="A6" s="30" t="s">
        <v>3052</v>
      </c>
      <c r="B6" s="29"/>
      <c r="C6" s="29"/>
    </row>
    <row r="7" spans="1:3" s="17" customFormat="1" ht="30" customHeight="1">
      <c r="A7" s="30" t="s">
        <v>3053</v>
      </c>
      <c r="B7" s="29"/>
      <c r="C7" s="29"/>
    </row>
    <row r="8" spans="1:3" s="17" customFormat="1" ht="30" customHeight="1">
      <c r="A8" s="30" t="s">
        <v>3054</v>
      </c>
      <c r="B8" s="29"/>
      <c r="C8" s="29"/>
    </row>
    <row r="9" spans="1:3" s="17" customFormat="1" ht="30" customHeight="1">
      <c r="A9" s="30" t="s">
        <v>3055</v>
      </c>
      <c r="B9" s="29"/>
      <c r="C9" s="29"/>
    </row>
    <row r="10" spans="1:3" s="17" customFormat="1" ht="30" customHeight="1">
      <c r="A10" s="30" t="s">
        <v>3056</v>
      </c>
      <c r="B10" s="29"/>
      <c r="C10" s="29"/>
    </row>
    <row r="11" spans="1:3" s="17" customFormat="1" ht="30" customHeight="1">
      <c r="A11" s="30" t="s">
        <v>3057</v>
      </c>
      <c r="B11" s="29"/>
      <c r="C11" s="29"/>
    </row>
    <row r="12" spans="1:3" s="17" customFormat="1" ht="30" customHeight="1">
      <c r="A12" s="30" t="s">
        <v>3058</v>
      </c>
      <c r="B12" s="29"/>
      <c r="C12" s="29"/>
    </row>
    <row r="13" spans="1:3" s="17" customFormat="1" ht="30" customHeight="1">
      <c r="A13" s="30" t="s">
        <v>3059</v>
      </c>
      <c r="B13" s="29"/>
      <c r="C13" s="29"/>
    </row>
    <row r="14" spans="1:3" s="17" customFormat="1" ht="30" customHeight="1">
      <c r="A14" s="30" t="s">
        <v>3060</v>
      </c>
      <c r="B14" s="29"/>
      <c r="C14" s="29"/>
    </row>
    <row r="15" spans="1:3" s="17" customFormat="1" ht="30" customHeight="1">
      <c r="A15" s="30" t="s">
        <v>3061</v>
      </c>
      <c r="B15" s="29"/>
      <c r="C15" s="29"/>
    </row>
    <row r="16" spans="1:3" s="17" customFormat="1" ht="30" customHeight="1">
      <c r="A16" s="30" t="s">
        <v>3062</v>
      </c>
      <c r="B16" s="29"/>
      <c r="C16" s="29"/>
    </row>
    <row r="17" spans="1:3" ht="14.25">
      <c r="A17" s="31" t="s">
        <v>3063</v>
      </c>
      <c r="B17" s="31"/>
      <c r="C17" s="31"/>
    </row>
  </sheetData>
  <sheetProtection/>
  <mergeCells count="4">
    <mergeCell ref="A1:C1"/>
    <mergeCell ref="A2:C2"/>
    <mergeCell ref="A3:C3"/>
    <mergeCell ref="A17:C1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D13" sqref="D13"/>
    </sheetView>
  </sheetViews>
  <sheetFormatPr defaultColWidth="12.125" defaultRowHeight="16.5" customHeight="1"/>
  <cols>
    <col min="1" max="5" width="21.00390625" style="0" customWidth="1"/>
  </cols>
  <sheetData>
    <row r="1" spans="1:5" ht="19.5" customHeight="1">
      <c r="A1" s="21"/>
      <c r="B1" s="21"/>
      <c r="C1" s="21"/>
      <c r="D1" s="21"/>
      <c r="E1" s="21"/>
    </row>
    <row r="2" spans="1:5" ht="19.5" customHeight="1">
      <c r="A2" s="21"/>
      <c r="B2" s="21"/>
      <c r="C2" s="21"/>
      <c r="D2" s="21"/>
      <c r="E2" s="21"/>
    </row>
    <row r="3" spans="1:5" ht="19.5" customHeight="1">
      <c r="A3" s="21"/>
      <c r="B3" s="21"/>
      <c r="C3" s="21"/>
      <c r="D3" s="21"/>
      <c r="E3" s="21"/>
    </row>
    <row r="4" spans="1:5" ht="19.5" customHeight="1">
      <c r="A4" s="21"/>
      <c r="B4" s="21"/>
      <c r="C4" s="21"/>
      <c r="D4" s="21"/>
      <c r="E4" s="21"/>
    </row>
    <row r="5" spans="1:5" ht="19.5" customHeight="1">
      <c r="A5" s="21"/>
      <c r="B5" s="21"/>
      <c r="C5" s="21"/>
      <c r="D5" s="21"/>
      <c r="E5" s="21"/>
    </row>
    <row r="6" spans="1:5" ht="19.5" customHeight="1">
      <c r="A6" s="21"/>
      <c r="B6" s="21"/>
      <c r="C6" s="21"/>
      <c r="D6" s="21"/>
      <c r="E6" s="21"/>
    </row>
    <row r="7" spans="1:5" ht="19.5" customHeight="1">
      <c r="A7" s="21"/>
      <c r="B7" s="21"/>
      <c r="C7" s="21"/>
      <c r="D7" s="21"/>
      <c r="E7" s="21"/>
    </row>
    <row r="8" spans="1:5" ht="19.5" customHeight="1">
      <c r="A8" s="21"/>
      <c r="B8" s="21"/>
      <c r="C8" s="21"/>
      <c r="D8" s="21"/>
      <c r="E8" s="21"/>
    </row>
    <row r="9" spans="1:5" ht="42" customHeight="1">
      <c r="A9" s="22" t="s">
        <v>3064</v>
      </c>
      <c r="B9" s="22"/>
      <c r="C9" s="22"/>
      <c r="D9" s="22"/>
      <c r="E9" s="22"/>
    </row>
    <row r="10" spans="1:5" ht="19.5" customHeight="1">
      <c r="A10" s="21"/>
      <c r="B10" s="21"/>
      <c r="C10" s="21"/>
      <c r="D10" s="21"/>
      <c r="E10" s="21"/>
    </row>
    <row r="11" spans="1:5" ht="19.5" customHeight="1">
      <c r="A11" s="21"/>
      <c r="B11" s="21"/>
      <c r="C11" s="21"/>
      <c r="D11" s="21"/>
      <c r="E11" s="21"/>
    </row>
    <row r="12" spans="1:5" ht="19.5" customHeight="1">
      <c r="A12" s="21"/>
      <c r="B12" s="21"/>
      <c r="C12" s="21"/>
      <c r="D12" s="21"/>
      <c r="E12" s="21"/>
    </row>
    <row r="13" spans="1:5" ht="19.5" customHeight="1">
      <c r="A13" s="21"/>
      <c r="B13" s="21"/>
      <c r="C13" s="21"/>
      <c r="D13" s="21"/>
      <c r="E13" s="21"/>
    </row>
    <row r="14" spans="1:5" ht="19.5" customHeight="1">
      <c r="A14" s="21"/>
      <c r="B14" s="21"/>
      <c r="C14" s="21"/>
      <c r="D14" s="21"/>
      <c r="E14" s="21"/>
    </row>
    <row r="15" spans="1:5" ht="19.5" customHeight="1">
      <c r="A15" s="21"/>
      <c r="B15" s="21"/>
      <c r="C15" s="21"/>
      <c r="D15" s="21"/>
      <c r="E15" s="21"/>
    </row>
    <row r="16" spans="1:5" ht="19.5" customHeight="1">
      <c r="A16" s="21"/>
      <c r="B16" s="21"/>
      <c r="C16" s="21"/>
      <c r="D16" s="21"/>
      <c r="E16" s="21"/>
    </row>
    <row r="17" spans="1:5" ht="19.5" customHeight="1">
      <c r="A17" s="21"/>
      <c r="B17" s="21"/>
      <c r="C17" s="21"/>
      <c r="D17" s="21"/>
      <c r="E17" s="21"/>
    </row>
    <row r="18" spans="1:5" ht="19.5" customHeight="1">
      <c r="A18" s="21"/>
      <c r="B18" s="21"/>
      <c r="C18" s="21"/>
      <c r="D18" s="21"/>
      <c r="E18" s="21"/>
    </row>
    <row r="19" spans="1:5" ht="19.5" customHeight="1">
      <c r="A19" s="21"/>
      <c r="B19" s="21"/>
      <c r="C19" s="21"/>
      <c r="D19" s="21"/>
      <c r="E19" s="21"/>
    </row>
    <row r="20" spans="1:5" ht="19.5" customHeight="1">
      <c r="A20" s="21"/>
      <c r="B20" s="21"/>
      <c r="C20" s="21"/>
      <c r="D20" s="21"/>
      <c r="E20" s="21"/>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C18"/>
  <sheetViews>
    <sheetView zoomScaleSheetLayoutView="100" workbookViewId="0" topLeftCell="A10">
      <selection activeCell="H23" sqref="H23"/>
    </sheetView>
  </sheetViews>
  <sheetFormatPr defaultColWidth="9.125" defaultRowHeight="14.25"/>
  <cols>
    <col min="1" max="3" width="40.125" style="16" customWidth="1"/>
    <col min="4" max="16384" width="9.125" style="17" customWidth="1"/>
  </cols>
  <sheetData>
    <row r="1" spans="1:3" s="16" customFormat="1" ht="33.75" customHeight="1">
      <c r="A1" s="18" t="s">
        <v>3065</v>
      </c>
      <c r="B1" s="18"/>
      <c r="C1" s="18"/>
    </row>
    <row r="2" spans="1:3" s="16" customFormat="1" ht="16.5" customHeight="1">
      <c r="A2" s="19" t="s">
        <v>48</v>
      </c>
      <c r="B2" s="19"/>
      <c r="C2" s="19"/>
    </row>
    <row r="3" spans="1:3" s="16" customFormat="1" ht="23.25" customHeight="1">
      <c r="A3" s="20" t="s">
        <v>1758</v>
      </c>
      <c r="B3" s="20" t="s">
        <v>2940</v>
      </c>
      <c r="C3" s="20" t="s">
        <v>51</v>
      </c>
    </row>
    <row r="4" spans="1:3" s="16" customFormat="1" ht="24.75" customHeight="1">
      <c r="A4" s="11" t="s">
        <v>3066</v>
      </c>
      <c r="B4" s="13"/>
      <c r="C4" s="13">
        <v>25015</v>
      </c>
    </row>
    <row r="5" spans="1:3" s="16" customFormat="1" ht="24.75" customHeight="1">
      <c r="A5" s="11" t="s">
        <v>3067</v>
      </c>
      <c r="B5" s="13"/>
      <c r="C5" s="13">
        <v>10915</v>
      </c>
    </row>
    <row r="6" spans="1:3" s="16" customFormat="1" ht="24.75" customHeight="1">
      <c r="A6" s="11" t="s">
        <v>3068</v>
      </c>
      <c r="B6" s="13"/>
      <c r="C6" s="13">
        <v>14100</v>
      </c>
    </row>
    <row r="7" spans="1:3" s="16" customFormat="1" ht="24.75" customHeight="1">
      <c r="A7" s="11" t="s">
        <v>3069</v>
      </c>
      <c r="B7" s="13">
        <v>29100</v>
      </c>
      <c r="C7" s="13"/>
    </row>
    <row r="8" spans="1:3" s="16" customFormat="1" ht="24.75" customHeight="1">
      <c r="A8" s="11" t="s">
        <v>3067</v>
      </c>
      <c r="B8" s="13">
        <v>15000</v>
      </c>
      <c r="C8" s="13"/>
    </row>
    <row r="9" spans="1:3" s="16" customFormat="1" ht="24.75" customHeight="1">
      <c r="A9" s="11" t="s">
        <v>3068</v>
      </c>
      <c r="B9" s="13">
        <v>14100</v>
      </c>
      <c r="C9" s="13"/>
    </row>
    <row r="10" spans="1:3" s="16" customFormat="1" ht="24.75" customHeight="1">
      <c r="A10" s="11" t="s">
        <v>3070</v>
      </c>
      <c r="B10" s="13"/>
      <c r="C10" s="13">
        <v>12100</v>
      </c>
    </row>
    <row r="11" spans="1:3" s="16" customFormat="1" ht="24.75" customHeight="1">
      <c r="A11" s="11" t="s">
        <v>3067</v>
      </c>
      <c r="B11" s="13"/>
      <c r="C11" s="13">
        <v>2300</v>
      </c>
    </row>
    <row r="12" spans="1:3" s="16" customFormat="1" ht="24.75" customHeight="1">
      <c r="A12" s="11" t="s">
        <v>3068</v>
      </c>
      <c r="B12" s="13"/>
      <c r="C12" s="13">
        <v>9800</v>
      </c>
    </row>
    <row r="13" spans="1:3" s="16" customFormat="1" ht="24.75" customHeight="1">
      <c r="A13" s="11" t="s">
        <v>3071</v>
      </c>
      <c r="B13" s="13"/>
      <c r="C13" s="13">
        <v>16580</v>
      </c>
    </row>
    <row r="14" spans="1:3" s="16" customFormat="1" ht="24.75" customHeight="1">
      <c r="A14" s="11" t="s">
        <v>3067</v>
      </c>
      <c r="B14" s="13"/>
      <c r="C14" s="13">
        <v>2480</v>
      </c>
    </row>
    <row r="15" spans="1:3" s="16" customFormat="1" ht="24.75" customHeight="1">
      <c r="A15" s="11" t="s">
        <v>3068</v>
      </c>
      <c r="B15" s="13"/>
      <c r="C15" s="13">
        <v>14100</v>
      </c>
    </row>
    <row r="16" spans="1:3" s="16" customFormat="1" ht="24.75" customHeight="1">
      <c r="A16" s="11" t="s">
        <v>3072</v>
      </c>
      <c r="B16" s="13"/>
      <c r="C16" s="13">
        <v>20535</v>
      </c>
    </row>
    <row r="17" spans="1:3" s="16" customFormat="1" ht="24.75" customHeight="1">
      <c r="A17" s="11" t="s">
        <v>3067</v>
      </c>
      <c r="B17" s="13"/>
      <c r="C17" s="13">
        <v>10735</v>
      </c>
    </row>
    <row r="18" spans="1:3" s="16" customFormat="1" ht="24.75" customHeight="1">
      <c r="A18" s="11" t="s">
        <v>3068</v>
      </c>
      <c r="B18" s="13"/>
      <c r="C18" s="13">
        <v>9800</v>
      </c>
    </row>
    <row r="19" s="16" customFormat="1" ht="16.5" customHeight="1"/>
  </sheetData>
  <sheetProtection/>
  <mergeCells count="2">
    <mergeCell ref="A1:C1"/>
    <mergeCell ref="A2:C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48"/>
  <sheetViews>
    <sheetView zoomScaleSheetLayoutView="100" workbookViewId="0" topLeftCell="A16">
      <selection activeCell="B41" sqref="B41"/>
    </sheetView>
  </sheetViews>
  <sheetFormatPr defaultColWidth="9.00390625" defaultRowHeight="14.25"/>
  <cols>
    <col min="1" max="1" width="12.625" style="7" customWidth="1"/>
    <col min="2" max="2" width="56.125" style="7" customWidth="1"/>
    <col min="3" max="3" width="16.125" style="7" customWidth="1"/>
    <col min="4" max="16384" width="9.00390625" style="7" customWidth="1"/>
  </cols>
  <sheetData>
    <row r="1" spans="1:3" ht="37.5" customHeight="1">
      <c r="A1" s="8" t="s">
        <v>43</v>
      </c>
      <c r="B1" s="9"/>
      <c r="C1" s="9"/>
    </row>
    <row r="2" ht="14.25">
      <c r="C2" s="10" t="s">
        <v>710</v>
      </c>
    </row>
    <row r="3" spans="1:3" ht="15.75" customHeight="1">
      <c r="A3" s="11">
        <v>232</v>
      </c>
      <c r="B3" s="12" t="s">
        <v>1743</v>
      </c>
      <c r="C3" s="13">
        <f>SUM(C4,C5,C6)</f>
        <v>448</v>
      </c>
    </row>
    <row r="4" spans="1:3" ht="15.75" customHeight="1">
      <c r="A4" s="11">
        <v>23201</v>
      </c>
      <c r="B4" s="12" t="s">
        <v>1744</v>
      </c>
      <c r="C4" s="13">
        <v>0</v>
      </c>
    </row>
    <row r="5" spans="1:3" ht="15.75" customHeight="1">
      <c r="A5" s="11">
        <v>23202</v>
      </c>
      <c r="B5" s="12" t="s">
        <v>1745</v>
      </c>
      <c r="C5" s="13">
        <v>0</v>
      </c>
    </row>
    <row r="6" spans="1:3" ht="15.75" customHeight="1">
      <c r="A6" s="11">
        <v>23203</v>
      </c>
      <c r="B6" s="12" t="s">
        <v>1746</v>
      </c>
      <c r="C6" s="13">
        <f>SUM(C7:C10)</f>
        <v>448</v>
      </c>
    </row>
    <row r="7" spans="1:3" ht="15.75" customHeight="1">
      <c r="A7" s="11">
        <v>2320301</v>
      </c>
      <c r="B7" s="11" t="s">
        <v>1747</v>
      </c>
      <c r="C7" s="13">
        <v>448</v>
      </c>
    </row>
    <row r="8" spans="1:3" ht="15.75" customHeight="1">
      <c r="A8" s="11">
        <v>2320302</v>
      </c>
      <c r="B8" s="11" t="s">
        <v>1748</v>
      </c>
      <c r="C8" s="13">
        <v>0</v>
      </c>
    </row>
    <row r="9" spans="1:3" ht="15.75" customHeight="1">
      <c r="A9" s="11">
        <v>2320303</v>
      </c>
      <c r="B9" s="11" t="s">
        <v>1749</v>
      </c>
      <c r="C9" s="13">
        <v>0</v>
      </c>
    </row>
    <row r="10" spans="1:3" ht="15.75" customHeight="1">
      <c r="A10" s="11">
        <v>2320304</v>
      </c>
      <c r="B10" s="11" t="s">
        <v>1750</v>
      </c>
      <c r="C10" s="13">
        <v>0</v>
      </c>
    </row>
    <row r="11" spans="1:3" ht="15.75" customHeight="1">
      <c r="A11" s="11">
        <v>23204</v>
      </c>
      <c r="B11" s="14" t="s">
        <v>2853</v>
      </c>
      <c r="C11" s="13">
        <f>SUM(C12:C27)</f>
        <v>518</v>
      </c>
    </row>
    <row r="12" spans="1:3" ht="15.75" customHeight="1">
      <c r="A12" s="11">
        <v>2320401</v>
      </c>
      <c r="B12" s="15" t="s">
        <v>2854</v>
      </c>
      <c r="C12" s="13">
        <v>0</v>
      </c>
    </row>
    <row r="13" spans="1:3" ht="15.75" customHeight="1">
      <c r="A13" s="11">
        <v>2320402</v>
      </c>
      <c r="B13" s="15" t="s">
        <v>2855</v>
      </c>
      <c r="C13" s="13">
        <v>0</v>
      </c>
    </row>
    <row r="14" spans="1:3" ht="15.75" customHeight="1">
      <c r="A14" s="11">
        <v>2320405</v>
      </c>
      <c r="B14" s="15" t="s">
        <v>2856</v>
      </c>
      <c r="C14" s="13">
        <v>0</v>
      </c>
    </row>
    <row r="15" spans="1:3" ht="15.75" customHeight="1">
      <c r="A15" s="11">
        <v>2320411</v>
      </c>
      <c r="B15" s="15" t="s">
        <v>2857</v>
      </c>
      <c r="C15" s="13">
        <v>518</v>
      </c>
    </row>
    <row r="16" spans="1:3" ht="15.75" customHeight="1">
      <c r="A16" s="11">
        <v>2320413</v>
      </c>
      <c r="B16" s="15" t="s">
        <v>2858</v>
      </c>
      <c r="C16" s="13">
        <v>0</v>
      </c>
    </row>
    <row r="17" spans="1:3" ht="15.75" customHeight="1">
      <c r="A17" s="11">
        <v>2320414</v>
      </c>
      <c r="B17" s="15" t="s">
        <v>2859</v>
      </c>
      <c r="C17" s="13">
        <v>0</v>
      </c>
    </row>
    <row r="18" spans="1:3" ht="15.75" customHeight="1">
      <c r="A18" s="11">
        <v>2320416</v>
      </c>
      <c r="B18" s="15" t="s">
        <v>2860</v>
      </c>
      <c r="C18" s="13">
        <v>0</v>
      </c>
    </row>
    <row r="19" spans="1:3" ht="15.75" customHeight="1">
      <c r="A19" s="11">
        <v>2320417</v>
      </c>
      <c r="B19" s="15" t="s">
        <v>2861</v>
      </c>
      <c r="C19" s="13">
        <v>0</v>
      </c>
    </row>
    <row r="20" spans="1:3" ht="15.75" customHeight="1">
      <c r="A20" s="11">
        <v>2320418</v>
      </c>
      <c r="B20" s="15" t="s">
        <v>2862</v>
      </c>
      <c r="C20" s="13">
        <v>0</v>
      </c>
    </row>
    <row r="21" spans="1:3" ht="15.75" customHeight="1">
      <c r="A21" s="11">
        <v>2320419</v>
      </c>
      <c r="B21" s="15" t="s">
        <v>2863</v>
      </c>
      <c r="C21" s="13">
        <v>0</v>
      </c>
    </row>
    <row r="22" spans="1:3" ht="15.75" customHeight="1">
      <c r="A22" s="11">
        <v>2320420</v>
      </c>
      <c r="B22" s="15" t="s">
        <v>2864</v>
      </c>
      <c r="C22" s="13">
        <v>0</v>
      </c>
    </row>
    <row r="23" spans="1:3" ht="15.75" customHeight="1">
      <c r="A23" s="11">
        <v>2320431</v>
      </c>
      <c r="B23" s="15" t="s">
        <v>2865</v>
      </c>
      <c r="C23" s="13">
        <v>0</v>
      </c>
    </row>
    <row r="24" spans="1:3" ht="15.75" customHeight="1">
      <c r="A24" s="11">
        <v>2320432</v>
      </c>
      <c r="B24" s="15" t="s">
        <v>2866</v>
      </c>
      <c r="C24" s="13">
        <v>0</v>
      </c>
    </row>
    <row r="25" spans="1:3" ht="15.75" customHeight="1">
      <c r="A25" s="11">
        <v>2320433</v>
      </c>
      <c r="B25" s="15" t="s">
        <v>2867</v>
      </c>
      <c r="C25" s="13">
        <v>0</v>
      </c>
    </row>
    <row r="26" spans="1:3" ht="15.75" customHeight="1">
      <c r="A26" s="11">
        <v>2320498</v>
      </c>
      <c r="B26" s="15" t="s">
        <v>2868</v>
      </c>
      <c r="C26" s="13">
        <v>0</v>
      </c>
    </row>
    <row r="27" spans="1:3" ht="15.75" customHeight="1">
      <c r="A27" s="11">
        <v>2320499</v>
      </c>
      <c r="B27" s="15" t="s">
        <v>2869</v>
      </c>
      <c r="C27" s="13">
        <v>0</v>
      </c>
    </row>
    <row r="28" spans="1:3" ht="15.75" customHeight="1">
      <c r="A28" s="11">
        <v>233</v>
      </c>
      <c r="B28" s="12" t="s">
        <v>1751</v>
      </c>
      <c r="C28" s="13">
        <f>C29+C30+C31</f>
        <v>2</v>
      </c>
    </row>
    <row r="29" spans="1:3" ht="15.75" customHeight="1">
      <c r="A29" s="11">
        <v>23301</v>
      </c>
      <c r="B29" s="12" t="s">
        <v>1752</v>
      </c>
      <c r="C29" s="13">
        <v>0</v>
      </c>
    </row>
    <row r="30" spans="1:3" ht="15.75" customHeight="1">
      <c r="A30" s="11">
        <v>23302</v>
      </c>
      <c r="B30" s="12" t="s">
        <v>1753</v>
      </c>
      <c r="C30" s="13">
        <v>0</v>
      </c>
    </row>
    <row r="31" spans="1:3" ht="15.75" customHeight="1">
      <c r="A31" s="11">
        <v>23303</v>
      </c>
      <c r="B31" s="12" t="s">
        <v>1754</v>
      </c>
      <c r="C31" s="13">
        <v>2</v>
      </c>
    </row>
    <row r="32" spans="1:3" ht="15.75" customHeight="1">
      <c r="A32" s="11">
        <v>23304</v>
      </c>
      <c r="B32" s="14" t="s">
        <v>2870</v>
      </c>
      <c r="C32" s="13">
        <f>SUM(C33:C48)</f>
        <v>10</v>
      </c>
    </row>
    <row r="33" spans="1:3" ht="15.75" customHeight="1">
      <c r="A33" s="11">
        <v>2330401</v>
      </c>
      <c r="B33" s="15" t="s">
        <v>2871</v>
      </c>
      <c r="C33" s="13">
        <v>0</v>
      </c>
    </row>
    <row r="34" spans="1:3" ht="15.75" customHeight="1">
      <c r="A34" s="11">
        <v>2330402</v>
      </c>
      <c r="B34" s="15" t="s">
        <v>2872</v>
      </c>
      <c r="C34" s="13">
        <v>0</v>
      </c>
    </row>
    <row r="35" spans="1:3" ht="15.75" customHeight="1">
      <c r="A35" s="11">
        <v>2330405</v>
      </c>
      <c r="B35" s="15" t="s">
        <v>2873</v>
      </c>
      <c r="C35" s="13">
        <v>0</v>
      </c>
    </row>
    <row r="36" spans="1:3" ht="15.75" customHeight="1">
      <c r="A36" s="11">
        <v>2330411</v>
      </c>
      <c r="B36" s="15" t="s">
        <v>2874</v>
      </c>
      <c r="C36" s="13">
        <v>10</v>
      </c>
    </row>
    <row r="37" spans="1:3" ht="15.75" customHeight="1">
      <c r="A37" s="11">
        <v>2330413</v>
      </c>
      <c r="B37" s="15" t="s">
        <v>2875</v>
      </c>
      <c r="C37" s="13">
        <v>0</v>
      </c>
    </row>
    <row r="38" spans="1:3" ht="15.75" customHeight="1">
      <c r="A38" s="11">
        <v>2330414</v>
      </c>
      <c r="B38" s="15" t="s">
        <v>2876</v>
      </c>
      <c r="C38" s="13">
        <v>0</v>
      </c>
    </row>
    <row r="39" spans="1:3" ht="15.75" customHeight="1">
      <c r="A39" s="11">
        <v>2330416</v>
      </c>
      <c r="B39" s="15" t="s">
        <v>2877</v>
      </c>
      <c r="C39" s="13">
        <v>0</v>
      </c>
    </row>
    <row r="40" spans="1:3" ht="15.75" customHeight="1">
      <c r="A40" s="11">
        <v>2330417</v>
      </c>
      <c r="B40" s="15" t="s">
        <v>2878</v>
      </c>
      <c r="C40" s="13">
        <v>0</v>
      </c>
    </row>
    <row r="41" spans="1:3" ht="15.75" customHeight="1">
      <c r="A41" s="11">
        <v>2330418</v>
      </c>
      <c r="B41" s="15" t="s">
        <v>2879</v>
      </c>
      <c r="C41" s="13">
        <v>0</v>
      </c>
    </row>
    <row r="42" spans="1:3" ht="15.75" customHeight="1">
      <c r="A42" s="11">
        <v>2330419</v>
      </c>
      <c r="B42" s="15" t="s">
        <v>2880</v>
      </c>
      <c r="C42" s="13">
        <v>0</v>
      </c>
    </row>
    <row r="43" spans="1:3" ht="15.75" customHeight="1">
      <c r="A43" s="11">
        <v>2330420</v>
      </c>
      <c r="B43" s="15" t="s">
        <v>2881</v>
      </c>
      <c r="C43" s="13">
        <v>0</v>
      </c>
    </row>
    <row r="44" spans="1:3" ht="15.75" customHeight="1">
      <c r="A44" s="11">
        <v>2330431</v>
      </c>
      <c r="B44" s="15" t="s">
        <v>2882</v>
      </c>
      <c r="C44" s="13">
        <v>0</v>
      </c>
    </row>
    <row r="45" spans="1:3" ht="15.75" customHeight="1">
      <c r="A45" s="11">
        <v>2330432</v>
      </c>
      <c r="B45" s="15" t="s">
        <v>2883</v>
      </c>
      <c r="C45" s="13">
        <v>0</v>
      </c>
    </row>
    <row r="46" spans="1:3" ht="15.75" customHeight="1">
      <c r="A46" s="11">
        <v>2330433</v>
      </c>
      <c r="B46" s="15" t="s">
        <v>2884</v>
      </c>
      <c r="C46" s="13">
        <v>0</v>
      </c>
    </row>
    <row r="47" spans="1:3" ht="15.75" customHeight="1">
      <c r="A47" s="11">
        <v>2330498</v>
      </c>
      <c r="B47" s="15" t="s">
        <v>2885</v>
      </c>
      <c r="C47" s="13">
        <v>0</v>
      </c>
    </row>
    <row r="48" spans="1:3" ht="15.75" customHeight="1">
      <c r="A48" s="11">
        <v>2330499</v>
      </c>
      <c r="B48" s="15" t="s">
        <v>2886</v>
      </c>
      <c r="C48" s="13">
        <v>0</v>
      </c>
    </row>
  </sheetData>
  <sheetProtection/>
  <mergeCells count="1">
    <mergeCell ref="A1:C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3"/>
  <sheetViews>
    <sheetView zoomScaleSheetLayoutView="100" workbookViewId="0" topLeftCell="A1">
      <selection activeCell="F13" sqref="F13"/>
    </sheetView>
  </sheetViews>
  <sheetFormatPr defaultColWidth="9.00390625" defaultRowHeight="14.25"/>
  <sheetData>
    <row r="1" spans="1:9" s="1" customFormat="1" ht="54" customHeight="1">
      <c r="A1" s="3" t="s">
        <v>3073</v>
      </c>
      <c r="B1" s="3"/>
      <c r="C1" s="3"/>
      <c r="D1" s="3"/>
      <c r="E1" s="3"/>
      <c r="F1" s="3"/>
      <c r="G1" s="3"/>
      <c r="H1" s="3"/>
      <c r="I1" s="3"/>
    </row>
    <row r="2" spans="1:256" s="2" customFormat="1" ht="24" customHeight="1">
      <c r="A2" s="1"/>
      <c r="B2" s="3"/>
      <c r="C2" s="4"/>
      <c r="D2" s="4"/>
      <c r="E2" s="4"/>
      <c r="F2" s="4"/>
      <c r="G2" s="5"/>
      <c r="H2" s="6" t="s">
        <v>710</v>
      </c>
      <c r="I2" s="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73.5" customHeight="1">
      <c r="A3" s="6" t="s">
        <v>3074</v>
      </c>
      <c r="B3" s="6"/>
      <c r="C3" s="6"/>
      <c r="D3" s="6"/>
      <c r="E3" s="6"/>
      <c r="F3" s="6"/>
      <c r="G3" s="6"/>
      <c r="H3" s="6"/>
      <c r="I3" s="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sheetData>
  <sheetProtection/>
  <mergeCells count="3">
    <mergeCell ref="A1:I1"/>
    <mergeCell ref="H2:I2"/>
    <mergeCell ref="A3:I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694"/>
  <sheetViews>
    <sheetView showGridLines="0" showZeros="0" workbookViewId="0" topLeftCell="A1">
      <selection activeCell="B9" sqref="B9"/>
    </sheetView>
  </sheetViews>
  <sheetFormatPr defaultColWidth="12.125" defaultRowHeight="16.5" customHeight="1"/>
  <cols>
    <col min="1" max="1" width="11.125" style="7" customWidth="1"/>
    <col min="2" max="2" width="59.00390625" style="7" customWidth="1"/>
    <col min="3" max="3" width="25.00390625" style="7" customWidth="1"/>
    <col min="4" max="16384" width="12.125" style="7" customWidth="1"/>
  </cols>
  <sheetData>
    <row r="1" spans="1:3" ht="33.75" customHeight="1">
      <c r="A1" s="39" t="s">
        <v>47</v>
      </c>
      <c r="B1" s="39"/>
      <c r="C1" s="39"/>
    </row>
    <row r="2" spans="1:3" ht="16.5" customHeight="1">
      <c r="A2" s="34" t="s">
        <v>48</v>
      </c>
      <c r="B2" s="34"/>
      <c r="C2" s="34"/>
    </row>
    <row r="3" spans="1:3" ht="16.5" customHeight="1">
      <c r="A3" s="35" t="s">
        <v>49</v>
      </c>
      <c r="B3" s="35" t="s">
        <v>50</v>
      </c>
      <c r="C3" s="35" t="s">
        <v>51</v>
      </c>
    </row>
    <row r="4" spans="1:3" ht="16.5" customHeight="1">
      <c r="A4" s="11"/>
      <c r="B4" s="35" t="s">
        <v>52</v>
      </c>
      <c r="C4" s="13">
        <f>SUM(C5,C358)</f>
        <v>60600</v>
      </c>
    </row>
    <row r="5" spans="1:3" ht="16.5" customHeight="1">
      <c r="A5" s="11">
        <v>101</v>
      </c>
      <c r="B5" s="12" t="s">
        <v>53</v>
      </c>
      <c r="C5" s="13">
        <f>C6+C54+C74+C197+C262+C270+C275+C289+C298+C304+C313+C322+C325+C328+C331+C342+C346+C349+C352+C355</f>
        <v>35616</v>
      </c>
    </row>
    <row r="6" spans="1:3" ht="16.5" customHeight="1">
      <c r="A6" s="11">
        <v>10101</v>
      </c>
      <c r="B6" s="12" t="s">
        <v>54</v>
      </c>
      <c r="C6" s="13">
        <f>SUM(C7,C32,C36,C39,C51)</f>
        <v>5132</v>
      </c>
    </row>
    <row r="7" spans="1:3" ht="16.5" customHeight="1">
      <c r="A7" s="11">
        <v>1010101</v>
      </c>
      <c r="B7" s="12" t="s">
        <v>55</v>
      </c>
      <c r="C7" s="13">
        <f>SUM(C8:C31)</f>
        <v>2535</v>
      </c>
    </row>
    <row r="8" spans="1:3" ht="16.5" customHeight="1">
      <c r="A8" s="11">
        <v>101010101</v>
      </c>
      <c r="B8" s="11" t="s">
        <v>56</v>
      </c>
      <c r="C8" s="13">
        <v>875</v>
      </c>
    </row>
    <row r="9" spans="1:3" ht="16.5" customHeight="1">
      <c r="A9" s="11">
        <v>101010102</v>
      </c>
      <c r="B9" s="11" t="s">
        <v>57</v>
      </c>
      <c r="C9" s="13">
        <v>0</v>
      </c>
    </row>
    <row r="10" spans="1:3" ht="16.5" customHeight="1">
      <c r="A10" s="11">
        <v>101010103</v>
      </c>
      <c r="B10" s="11" t="s">
        <v>58</v>
      </c>
      <c r="C10" s="13">
        <v>2294</v>
      </c>
    </row>
    <row r="11" spans="1:3" ht="16.5" customHeight="1">
      <c r="A11" s="11">
        <v>101010104</v>
      </c>
      <c r="B11" s="11" t="s">
        <v>59</v>
      </c>
      <c r="C11" s="13">
        <v>0</v>
      </c>
    </row>
    <row r="12" spans="1:3" ht="16.5" customHeight="1">
      <c r="A12" s="11">
        <v>101010105</v>
      </c>
      <c r="B12" s="11" t="s">
        <v>60</v>
      </c>
      <c r="C12" s="13">
        <v>0</v>
      </c>
    </row>
    <row r="13" spans="1:3" ht="16.5" customHeight="1">
      <c r="A13" s="11">
        <v>101010106</v>
      </c>
      <c r="B13" s="11" t="s">
        <v>61</v>
      </c>
      <c r="C13" s="13">
        <v>160</v>
      </c>
    </row>
    <row r="14" spans="1:3" ht="16.5" customHeight="1">
      <c r="A14" s="11">
        <v>101010119</v>
      </c>
      <c r="B14" s="11" t="s">
        <v>62</v>
      </c>
      <c r="C14" s="13">
        <v>168</v>
      </c>
    </row>
    <row r="15" spans="1:3" ht="16.5" customHeight="1">
      <c r="A15" s="11">
        <v>101010120</v>
      </c>
      <c r="B15" s="11" t="s">
        <v>63</v>
      </c>
      <c r="C15" s="13">
        <v>1</v>
      </c>
    </row>
    <row r="16" spans="1:3" ht="16.5" customHeight="1">
      <c r="A16" s="11">
        <v>101010121</v>
      </c>
      <c r="B16" s="11" t="s">
        <v>64</v>
      </c>
      <c r="C16" s="13">
        <v>0</v>
      </c>
    </row>
    <row r="17" spans="1:3" ht="16.5" customHeight="1">
      <c r="A17" s="11">
        <v>101010122</v>
      </c>
      <c r="B17" s="11" t="s">
        <v>65</v>
      </c>
      <c r="C17" s="13">
        <v>0</v>
      </c>
    </row>
    <row r="18" spans="1:3" ht="16.5" customHeight="1">
      <c r="A18" s="11">
        <v>101010125</v>
      </c>
      <c r="B18" s="11" t="s">
        <v>66</v>
      </c>
      <c r="C18" s="13">
        <v>0</v>
      </c>
    </row>
    <row r="19" spans="1:3" ht="16.5" customHeight="1">
      <c r="A19" s="11">
        <v>101010127</v>
      </c>
      <c r="B19" s="11" t="s">
        <v>67</v>
      </c>
      <c r="C19" s="13">
        <v>0</v>
      </c>
    </row>
    <row r="20" spans="1:3" ht="16.5" customHeight="1">
      <c r="A20" s="11">
        <v>101010129</v>
      </c>
      <c r="B20" s="11" t="s">
        <v>68</v>
      </c>
      <c r="C20" s="13">
        <v>0</v>
      </c>
    </row>
    <row r="21" spans="1:3" ht="16.5" customHeight="1">
      <c r="A21" s="11">
        <v>101010130</v>
      </c>
      <c r="B21" s="11" t="s">
        <v>69</v>
      </c>
      <c r="C21" s="13">
        <v>0</v>
      </c>
    </row>
    <row r="22" spans="1:3" ht="16.5" customHeight="1">
      <c r="A22" s="11">
        <v>101010131</v>
      </c>
      <c r="B22" s="11" t="s">
        <v>70</v>
      </c>
      <c r="C22" s="13">
        <v>0</v>
      </c>
    </row>
    <row r="23" spans="1:3" ht="16.5" customHeight="1">
      <c r="A23" s="11">
        <v>101010132</v>
      </c>
      <c r="B23" s="11" t="s">
        <v>71</v>
      </c>
      <c r="C23" s="13">
        <v>0</v>
      </c>
    </row>
    <row r="24" spans="1:3" ht="16.5" customHeight="1">
      <c r="A24" s="11">
        <v>101010133</v>
      </c>
      <c r="B24" s="11" t="s">
        <v>72</v>
      </c>
      <c r="C24" s="13">
        <v>-756</v>
      </c>
    </row>
    <row r="25" spans="1:3" ht="16.5" customHeight="1">
      <c r="A25" s="11">
        <v>101010136</v>
      </c>
      <c r="B25" s="11" t="s">
        <v>73</v>
      </c>
      <c r="C25" s="13">
        <v>-75</v>
      </c>
    </row>
    <row r="26" spans="1:3" ht="16.5" customHeight="1">
      <c r="A26" s="11">
        <v>101010137</v>
      </c>
      <c r="B26" s="11" t="s">
        <v>74</v>
      </c>
      <c r="C26" s="13">
        <v>0</v>
      </c>
    </row>
    <row r="27" spans="1:3" ht="17.25" customHeight="1">
      <c r="A27" s="11">
        <v>101010138</v>
      </c>
      <c r="B27" s="11" t="s">
        <v>75</v>
      </c>
      <c r="C27" s="13">
        <v>-132</v>
      </c>
    </row>
    <row r="28" spans="1:3" ht="16.5" customHeight="1">
      <c r="A28" s="11">
        <v>101010150</v>
      </c>
      <c r="B28" s="11" t="s">
        <v>76</v>
      </c>
      <c r="C28" s="13">
        <v>0</v>
      </c>
    </row>
    <row r="29" spans="1:3" ht="16.5" customHeight="1">
      <c r="A29" s="11">
        <v>101010151</v>
      </c>
      <c r="B29" s="11" t="s">
        <v>77</v>
      </c>
      <c r="C29" s="13">
        <v>0</v>
      </c>
    </row>
    <row r="30" spans="1:3" ht="16.5" customHeight="1">
      <c r="A30" s="11">
        <v>101010152</v>
      </c>
      <c r="B30" s="11" t="s">
        <v>78</v>
      </c>
      <c r="C30" s="13">
        <v>0</v>
      </c>
    </row>
    <row r="31" spans="1:3" ht="16.5" customHeight="1">
      <c r="A31" s="11">
        <v>101010153</v>
      </c>
      <c r="B31" s="11" t="s">
        <v>79</v>
      </c>
      <c r="C31" s="13">
        <v>0</v>
      </c>
    </row>
    <row r="32" spans="1:3" ht="16.5" customHeight="1">
      <c r="A32" s="11">
        <v>1010102</v>
      </c>
      <c r="B32" s="12" t="s">
        <v>80</v>
      </c>
      <c r="C32" s="13">
        <f>SUM(C33:C35)</f>
        <v>0</v>
      </c>
    </row>
    <row r="33" spans="1:3" ht="16.5" customHeight="1">
      <c r="A33" s="11">
        <v>101010201</v>
      </c>
      <c r="B33" s="11" t="s">
        <v>81</v>
      </c>
      <c r="C33" s="13">
        <v>0</v>
      </c>
    </row>
    <row r="34" spans="1:3" ht="16.5" customHeight="1">
      <c r="A34" s="11">
        <v>101010220</v>
      </c>
      <c r="B34" s="11" t="s">
        <v>82</v>
      </c>
      <c r="C34" s="13">
        <v>0</v>
      </c>
    </row>
    <row r="35" spans="1:3" ht="16.5" customHeight="1">
      <c r="A35" s="11">
        <v>101010221</v>
      </c>
      <c r="B35" s="11" t="s">
        <v>83</v>
      </c>
      <c r="C35" s="13">
        <v>0</v>
      </c>
    </row>
    <row r="36" spans="1:3" ht="16.5" customHeight="1">
      <c r="A36" s="11">
        <v>1010103</v>
      </c>
      <c r="B36" s="12" t="s">
        <v>84</v>
      </c>
      <c r="C36" s="13">
        <f>C37+C38</f>
        <v>0</v>
      </c>
    </row>
    <row r="37" spans="1:3" ht="16.5" customHeight="1">
      <c r="A37" s="11">
        <v>101010301</v>
      </c>
      <c r="B37" s="11" t="s">
        <v>85</v>
      </c>
      <c r="C37" s="13">
        <v>0</v>
      </c>
    </row>
    <row r="38" spans="1:3" ht="16.5" customHeight="1">
      <c r="A38" s="11">
        <v>101010302</v>
      </c>
      <c r="B38" s="11" t="s">
        <v>86</v>
      </c>
      <c r="C38" s="13">
        <v>0</v>
      </c>
    </row>
    <row r="39" spans="1:3" ht="16.5" customHeight="1">
      <c r="A39" s="11">
        <v>1010104</v>
      </c>
      <c r="B39" s="12" t="s">
        <v>87</v>
      </c>
      <c r="C39" s="13">
        <f>SUM(C40:C50)</f>
        <v>2597</v>
      </c>
    </row>
    <row r="40" spans="1:3" ht="16.5" customHeight="1">
      <c r="A40" s="11">
        <v>101010401</v>
      </c>
      <c r="B40" s="11" t="s">
        <v>88</v>
      </c>
      <c r="C40" s="13">
        <v>3098</v>
      </c>
    </row>
    <row r="41" spans="1:3" ht="16.5" customHeight="1">
      <c r="A41" s="11">
        <v>101010402</v>
      </c>
      <c r="B41" s="11" t="s">
        <v>89</v>
      </c>
      <c r="C41" s="13">
        <v>0</v>
      </c>
    </row>
    <row r="42" spans="1:3" ht="16.5" customHeight="1">
      <c r="A42" s="11">
        <v>101010403</v>
      </c>
      <c r="B42" s="11" t="s">
        <v>90</v>
      </c>
      <c r="C42" s="13">
        <v>0</v>
      </c>
    </row>
    <row r="43" spans="1:3" ht="16.5" customHeight="1">
      <c r="A43" s="11">
        <v>101010420</v>
      </c>
      <c r="B43" s="11" t="s">
        <v>91</v>
      </c>
      <c r="C43" s="13">
        <v>8</v>
      </c>
    </row>
    <row r="44" spans="1:3" ht="16.5" customHeight="1">
      <c r="A44" s="11">
        <v>101010421</v>
      </c>
      <c r="B44" s="11" t="s">
        <v>92</v>
      </c>
      <c r="C44" s="13">
        <v>0</v>
      </c>
    </row>
    <row r="45" spans="1:3" ht="16.5" customHeight="1">
      <c r="A45" s="11">
        <v>101010422</v>
      </c>
      <c r="B45" s="11" t="s">
        <v>93</v>
      </c>
      <c r="C45" s="13">
        <v>0</v>
      </c>
    </row>
    <row r="46" spans="1:3" ht="16.5" customHeight="1">
      <c r="A46" s="11">
        <v>101010426</v>
      </c>
      <c r="B46" s="11" t="s">
        <v>94</v>
      </c>
      <c r="C46" s="13">
        <v>-169</v>
      </c>
    </row>
    <row r="47" spans="1:3" ht="16.5" customHeight="1">
      <c r="A47" s="11">
        <v>101010427</v>
      </c>
      <c r="B47" s="11" t="s">
        <v>95</v>
      </c>
      <c r="C47" s="13">
        <v>0</v>
      </c>
    </row>
    <row r="48" spans="1:3" ht="16.5" customHeight="1">
      <c r="A48" s="11">
        <v>101010428</v>
      </c>
      <c r="B48" s="11" t="s">
        <v>96</v>
      </c>
      <c r="C48" s="13">
        <v>-340</v>
      </c>
    </row>
    <row r="49" spans="1:3" ht="16.5" customHeight="1">
      <c r="A49" s="11">
        <v>101010429</v>
      </c>
      <c r="B49" s="11" t="s">
        <v>97</v>
      </c>
      <c r="C49" s="13">
        <v>0</v>
      </c>
    </row>
    <row r="50" spans="1:3" ht="16.5" customHeight="1">
      <c r="A50" s="11">
        <v>101010461</v>
      </c>
      <c r="B50" s="11" t="s">
        <v>98</v>
      </c>
      <c r="C50" s="13">
        <v>0</v>
      </c>
    </row>
    <row r="51" spans="1:3" ht="16.5" customHeight="1">
      <c r="A51" s="11">
        <v>1010105</v>
      </c>
      <c r="B51" s="12" t="s">
        <v>99</v>
      </c>
      <c r="C51" s="13">
        <f>SUM(C52:C53)</f>
        <v>0</v>
      </c>
    </row>
    <row r="52" spans="1:3" ht="16.5" customHeight="1">
      <c r="A52" s="11">
        <v>101010501</v>
      </c>
      <c r="B52" s="11" t="s">
        <v>100</v>
      </c>
      <c r="C52" s="13">
        <v>0</v>
      </c>
    </row>
    <row r="53" spans="1:3" ht="16.5" customHeight="1">
      <c r="A53" s="11">
        <v>101010502</v>
      </c>
      <c r="B53" s="11" t="s">
        <v>101</v>
      </c>
      <c r="C53" s="13">
        <v>0</v>
      </c>
    </row>
    <row r="54" spans="1:3" ht="16.5" customHeight="1">
      <c r="A54" s="11">
        <v>10102</v>
      </c>
      <c r="B54" s="12" t="s">
        <v>102</v>
      </c>
      <c r="C54" s="13">
        <f>SUM(C55,C67,C73)</f>
        <v>0</v>
      </c>
    </row>
    <row r="55" spans="1:3" ht="16.5" customHeight="1">
      <c r="A55" s="11">
        <v>1010201</v>
      </c>
      <c r="B55" s="12" t="s">
        <v>103</v>
      </c>
      <c r="C55" s="13">
        <f>SUM(C56:C66)</f>
        <v>0</v>
      </c>
    </row>
    <row r="56" spans="1:3" ht="16.5" customHeight="1">
      <c r="A56" s="11">
        <v>101020101</v>
      </c>
      <c r="B56" s="11" t="s">
        <v>104</v>
      </c>
      <c r="C56" s="13">
        <v>0</v>
      </c>
    </row>
    <row r="57" spans="1:3" ht="16.5" customHeight="1">
      <c r="A57" s="11">
        <v>101020102</v>
      </c>
      <c r="B57" s="11" t="s">
        <v>105</v>
      </c>
      <c r="C57" s="13">
        <v>0</v>
      </c>
    </row>
    <row r="58" spans="1:3" ht="16.5" customHeight="1">
      <c r="A58" s="11">
        <v>101020103</v>
      </c>
      <c r="B58" s="11" t="s">
        <v>106</v>
      </c>
      <c r="C58" s="13">
        <v>0</v>
      </c>
    </row>
    <row r="59" spans="1:3" ht="16.5" customHeight="1">
      <c r="A59" s="11">
        <v>101020104</v>
      </c>
      <c r="B59" s="11" t="s">
        <v>107</v>
      </c>
      <c r="C59" s="13">
        <v>0</v>
      </c>
    </row>
    <row r="60" spans="1:3" ht="16.5" customHeight="1">
      <c r="A60" s="11">
        <v>101020105</v>
      </c>
      <c r="B60" s="11" t="s">
        <v>108</v>
      </c>
      <c r="C60" s="13">
        <v>0</v>
      </c>
    </row>
    <row r="61" spans="1:3" ht="16.5" customHeight="1">
      <c r="A61" s="11">
        <v>101020106</v>
      </c>
      <c r="B61" s="11" t="s">
        <v>109</v>
      </c>
      <c r="C61" s="13">
        <v>0</v>
      </c>
    </row>
    <row r="62" spans="1:3" ht="16.5" customHeight="1">
      <c r="A62" s="11">
        <v>101020107</v>
      </c>
      <c r="B62" s="11" t="s">
        <v>110</v>
      </c>
      <c r="C62" s="13">
        <v>0</v>
      </c>
    </row>
    <row r="63" spans="1:3" ht="16.5" customHeight="1">
      <c r="A63" s="11">
        <v>101020119</v>
      </c>
      <c r="B63" s="11" t="s">
        <v>111</v>
      </c>
      <c r="C63" s="13">
        <v>0</v>
      </c>
    </row>
    <row r="64" spans="1:3" ht="16.5" customHeight="1">
      <c r="A64" s="11">
        <v>101020120</v>
      </c>
      <c r="B64" s="11" t="s">
        <v>112</v>
      </c>
      <c r="C64" s="13">
        <v>0</v>
      </c>
    </row>
    <row r="65" spans="1:3" ht="16.5" customHeight="1">
      <c r="A65" s="11">
        <v>101020121</v>
      </c>
      <c r="B65" s="11" t="s">
        <v>113</v>
      </c>
      <c r="C65" s="13">
        <v>0</v>
      </c>
    </row>
    <row r="66" spans="1:3" ht="16.5" customHeight="1">
      <c r="A66" s="11">
        <v>101020129</v>
      </c>
      <c r="B66" s="11" t="s">
        <v>114</v>
      </c>
      <c r="C66" s="13">
        <v>0</v>
      </c>
    </row>
    <row r="67" spans="1:3" ht="16.5" customHeight="1">
      <c r="A67" s="11">
        <v>1010202</v>
      </c>
      <c r="B67" s="12" t="s">
        <v>115</v>
      </c>
      <c r="C67" s="13">
        <f>SUM(C68:C72)</f>
        <v>0</v>
      </c>
    </row>
    <row r="68" spans="1:3" ht="16.5" customHeight="1">
      <c r="A68" s="11">
        <v>101020202</v>
      </c>
      <c r="B68" s="11" t="s">
        <v>116</v>
      </c>
      <c r="C68" s="13">
        <v>0</v>
      </c>
    </row>
    <row r="69" spans="1:3" ht="16.5" customHeight="1">
      <c r="A69" s="11">
        <v>101020209</v>
      </c>
      <c r="B69" s="11" t="s">
        <v>117</v>
      </c>
      <c r="C69" s="13">
        <v>0</v>
      </c>
    </row>
    <row r="70" spans="1:3" ht="16.5" customHeight="1">
      <c r="A70" s="11">
        <v>101020220</v>
      </c>
      <c r="B70" s="11" t="s">
        <v>118</v>
      </c>
      <c r="C70" s="13">
        <v>0</v>
      </c>
    </row>
    <row r="71" spans="1:3" ht="16.5" customHeight="1">
      <c r="A71" s="11">
        <v>101020221</v>
      </c>
      <c r="B71" s="11" t="s">
        <v>119</v>
      </c>
      <c r="C71" s="13">
        <v>0</v>
      </c>
    </row>
    <row r="72" spans="1:3" ht="16.5" customHeight="1">
      <c r="A72" s="11">
        <v>101020229</v>
      </c>
      <c r="B72" s="11" t="s">
        <v>120</v>
      </c>
      <c r="C72" s="13">
        <v>0</v>
      </c>
    </row>
    <row r="73" spans="1:3" ht="16.5" customHeight="1">
      <c r="A73" s="11">
        <v>1010203</v>
      </c>
      <c r="B73" s="12" t="s">
        <v>121</v>
      </c>
      <c r="C73" s="13">
        <v>0</v>
      </c>
    </row>
    <row r="74" spans="1:3" ht="16.5" customHeight="1">
      <c r="A74" s="11">
        <v>10104</v>
      </c>
      <c r="B74" s="12" t="s">
        <v>122</v>
      </c>
      <c r="C74" s="13">
        <f>SUM(C75:C91,C95:C100,C104,C109:C110,C114:C120,C137:C138,C141:C143,C148,C153,C158,C163,C168,C173,C178,C183,C188,C193)</f>
        <v>3837</v>
      </c>
    </row>
    <row r="75" spans="1:3" ht="16.5" customHeight="1">
      <c r="A75" s="11">
        <v>1010401</v>
      </c>
      <c r="B75" s="12" t="s">
        <v>123</v>
      </c>
      <c r="C75" s="13">
        <v>0</v>
      </c>
    </row>
    <row r="76" spans="1:3" ht="16.5" customHeight="1">
      <c r="A76" s="11">
        <v>1010402</v>
      </c>
      <c r="B76" s="12" t="s">
        <v>124</v>
      </c>
      <c r="C76" s="13">
        <v>0</v>
      </c>
    </row>
    <row r="77" spans="1:3" ht="16.5" customHeight="1">
      <c r="A77" s="11">
        <v>1010403</v>
      </c>
      <c r="B77" s="12" t="s">
        <v>125</v>
      </c>
      <c r="C77" s="13">
        <v>0</v>
      </c>
    </row>
    <row r="78" spans="1:3" ht="16.5" customHeight="1">
      <c r="A78" s="11">
        <v>1010404</v>
      </c>
      <c r="B78" s="12" t="s">
        <v>126</v>
      </c>
      <c r="C78" s="13">
        <v>0</v>
      </c>
    </row>
    <row r="79" spans="1:3" ht="16.5" customHeight="1">
      <c r="A79" s="11">
        <v>1010405</v>
      </c>
      <c r="B79" s="12" t="s">
        <v>127</v>
      </c>
      <c r="C79" s="13">
        <v>0</v>
      </c>
    </row>
    <row r="80" spans="1:3" ht="16.5" customHeight="1">
      <c r="A80" s="11">
        <v>1010406</v>
      </c>
      <c r="B80" s="12" t="s">
        <v>128</v>
      </c>
      <c r="C80" s="13">
        <v>0</v>
      </c>
    </row>
    <row r="81" spans="1:3" ht="16.5" customHeight="1">
      <c r="A81" s="11">
        <v>1010407</v>
      </c>
      <c r="B81" s="12" t="s">
        <v>129</v>
      </c>
      <c r="C81" s="13">
        <v>0</v>
      </c>
    </row>
    <row r="82" spans="1:3" ht="16.5" customHeight="1">
      <c r="A82" s="11">
        <v>1010408</v>
      </c>
      <c r="B82" s="12" t="s">
        <v>130</v>
      </c>
      <c r="C82" s="13">
        <v>0</v>
      </c>
    </row>
    <row r="83" spans="1:3" ht="16.5" customHeight="1">
      <c r="A83" s="11">
        <v>1010409</v>
      </c>
      <c r="B83" s="12" t="s">
        <v>131</v>
      </c>
      <c r="C83" s="13">
        <v>0</v>
      </c>
    </row>
    <row r="84" spans="1:3" ht="16.5" customHeight="1">
      <c r="A84" s="11">
        <v>1010410</v>
      </c>
      <c r="B84" s="12" t="s">
        <v>132</v>
      </c>
      <c r="C84" s="13">
        <v>0</v>
      </c>
    </row>
    <row r="85" spans="1:3" ht="16.5" customHeight="1">
      <c r="A85" s="11">
        <v>1010411</v>
      </c>
      <c r="B85" s="12" t="s">
        <v>133</v>
      </c>
      <c r="C85" s="13">
        <v>0</v>
      </c>
    </row>
    <row r="86" spans="1:3" ht="16.5" customHeight="1">
      <c r="A86" s="11">
        <v>1010412</v>
      </c>
      <c r="B86" s="12" t="s">
        <v>134</v>
      </c>
      <c r="C86" s="13">
        <v>0</v>
      </c>
    </row>
    <row r="87" spans="1:3" ht="16.5" customHeight="1">
      <c r="A87" s="11">
        <v>1010413</v>
      </c>
      <c r="B87" s="12" t="s">
        <v>135</v>
      </c>
      <c r="C87" s="13">
        <v>0</v>
      </c>
    </row>
    <row r="88" spans="1:3" ht="16.5" customHeight="1">
      <c r="A88" s="11">
        <v>1010414</v>
      </c>
      <c r="B88" s="12" t="s">
        <v>136</v>
      </c>
      <c r="C88" s="13">
        <v>0</v>
      </c>
    </row>
    <row r="89" spans="1:3" ht="16.5" customHeight="1">
      <c r="A89" s="11">
        <v>1010415</v>
      </c>
      <c r="B89" s="12" t="s">
        <v>137</v>
      </c>
      <c r="C89" s="13">
        <v>0</v>
      </c>
    </row>
    <row r="90" spans="1:3" ht="16.5" customHeight="1">
      <c r="A90" s="11">
        <v>1010416</v>
      </c>
      <c r="B90" s="12" t="s">
        <v>138</v>
      </c>
      <c r="C90" s="13">
        <v>0</v>
      </c>
    </row>
    <row r="91" spans="1:3" ht="16.5" customHeight="1">
      <c r="A91" s="11">
        <v>1010417</v>
      </c>
      <c r="B91" s="12" t="s">
        <v>139</v>
      </c>
      <c r="C91" s="13">
        <f>SUM(C92:C94)</f>
        <v>0</v>
      </c>
    </row>
    <row r="92" spans="1:3" ht="16.5" customHeight="1">
      <c r="A92" s="11">
        <v>101041701</v>
      </c>
      <c r="B92" s="11" t="s">
        <v>140</v>
      </c>
      <c r="C92" s="13">
        <v>0</v>
      </c>
    </row>
    <row r="93" spans="1:3" ht="16.5" customHeight="1">
      <c r="A93" s="11">
        <v>101041702</v>
      </c>
      <c r="B93" s="11" t="s">
        <v>141</v>
      </c>
      <c r="C93" s="13">
        <v>0</v>
      </c>
    </row>
    <row r="94" spans="1:3" ht="16.5" customHeight="1">
      <c r="A94" s="11">
        <v>101041709</v>
      </c>
      <c r="B94" s="11" t="s">
        <v>142</v>
      </c>
      <c r="C94" s="13">
        <v>0</v>
      </c>
    </row>
    <row r="95" spans="1:3" ht="16.5" customHeight="1">
      <c r="A95" s="11">
        <v>1010418</v>
      </c>
      <c r="B95" s="12" t="s">
        <v>143</v>
      </c>
      <c r="C95" s="13">
        <v>0</v>
      </c>
    </row>
    <row r="96" spans="1:3" ht="16.5" customHeight="1">
      <c r="A96" s="11">
        <v>1010419</v>
      </c>
      <c r="B96" s="12" t="s">
        <v>144</v>
      </c>
      <c r="C96" s="13">
        <v>0</v>
      </c>
    </row>
    <row r="97" spans="1:3" ht="16.5" customHeight="1">
      <c r="A97" s="11">
        <v>1010420</v>
      </c>
      <c r="B97" s="12" t="s">
        <v>145</v>
      </c>
      <c r="C97" s="13">
        <v>0</v>
      </c>
    </row>
    <row r="98" spans="1:3" ht="16.5" customHeight="1">
      <c r="A98" s="11">
        <v>1010421</v>
      </c>
      <c r="B98" s="12" t="s">
        <v>146</v>
      </c>
      <c r="C98" s="13">
        <v>0</v>
      </c>
    </row>
    <row r="99" spans="1:3" ht="16.5" customHeight="1">
      <c r="A99" s="11">
        <v>1010422</v>
      </c>
      <c r="B99" s="12" t="s">
        <v>147</v>
      </c>
      <c r="C99" s="13">
        <v>0</v>
      </c>
    </row>
    <row r="100" spans="1:3" ht="16.5" customHeight="1">
      <c r="A100" s="11">
        <v>1010423</v>
      </c>
      <c r="B100" s="12" t="s">
        <v>148</v>
      </c>
      <c r="C100" s="13">
        <f>SUM(C101:C103)</f>
        <v>0</v>
      </c>
    </row>
    <row r="101" spans="1:3" ht="16.5" customHeight="1">
      <c r="A101" s="11">
        <v>101042303</v>
      </c>
      <c r="B101" s="11" t="s">
        <v>149</v>
      </c>
      <c r="C101" s="13">
        <v>0</v>
      </c>
    </row>
    <row r="102" spans="1:3" ht="16.5" customHeight="1">
      <c r="A102" s="11">
        <v>101042304</v>
      </c>
      <c r="B102" s="11" t="s">
        <v>150</v>
      </c>
      <c r="C102" s="13">
        <v>0</v>
      </c>
    </row>
    <row r="103" spans="1:3" ht="16.5" customHeight="1">
      <c r="A103" s="11">
        <v>101042309</v>
      </c>
      <c r="B103" s="11" t="s">
        <v>151</v>
      </c>
      <c r="C103" s="13">
        <v>0</v>
      </c>
    </row>
    <row r="104" spans="1:3" ht="16.5" customHeight="1">
      <c r="A104" s="11">
        <v>1010424</v>
      </c>
      <c r="B104" s="12" t="s">
        <v>152</v>
      </c>
      <c r="C104" s="13">
        <f>SUM(C105:C108)</f>
        <v>0</v>
      </c>
    </row>
    <row r="105" spans="1:3" ht="16.5" customHeight="1">
      <c r="A105" s="11">
        <v>101042402</v>
      </c>
      <c r="B105" s="11" t="s">
        <v>153</v>
      </c>
      <c r="C105" s="13">
        <v>0</v>
      </c>
    </row>
    <row r="106" spans="1:3" ht="16.5" customHeight="1">
      <c r="A106" s="11">
        <v>101042403</v>
      </c>
      <c r="B106" s="11" t="s">
        <v>154</v>
      </c>
      <c r="C106" s="13">
        <v>0</v>
      </c>
    </row>
    <row r="107" spans="1:3" ht="16.5" customHeight="1">
      <c r="A107" s="11">
        <v>101042404</v>
      </c>
      <c r="B107" s="11" t="s">
        <v>155</v>
      </c>
      <c r="C107" s="13">
        <v>0</v>
      </c>
    </row>
    <row r="108" spans="1:3" ht="16.5" customHeight="1">
      <c r="A108" s="11">
        <v>101042409</v>
      </c>
      <c r="B108" s="11" t="s">
        <v>156</v>
      </c>
      <c r="C108" s="13">
        <v>0</v>
      </c>
    </row>
    <row r="109" spans="1:3" ht="16.5" customHeight="1">
      <c r="A109" s="11">
        <v>1010425</v>
      </c>
      <c r="B109" s="12" t="s">
        <v>157</v>
      </c>
      <c r="C109" s="13">
        <v>0</v>
      </c>
    </row>
    <row r="110" spans="1:3" ht="16.5" customHeight="1">
      <c r="A110" s="11">
        <v>1010426</v>
      </c>
      <c r="B110" s="12" t="s">
        <v>158</v>
      </c>
      <c r="C110" s="13">
        <f>SUM(C111:C113)</f>
        <v>0</v>
      </c>
    </row>
    <row r="111" spans="1:3" ht="16.5" customHeight="1">
      <c r="A111" s="11">
        <v>101042601</v>
      </c>
      <c r="B111" s="11" t="s">
        <v>159</v>
      </c>
      <c r="C111" s="13">
        <v>0</v>
      </c>
    </row>
    <row r="112" spans="1:3" ht="16.5" customHeight="1">
      <c r="A112" s="11">
        <v>101042602</v>
      </c>
      <c r="B112" s="11" t="s">
        <v>160</v>
      </c>
      <c r="C112" s="13">
        <v>0</v>
      </c>
    </row>
    <row r="113" spans="1:3" ht="16.5" customHeight="1">
      <c r="A113" s="11">
        <v>101042609</v>
      </c>
      <c r="B113" s="11" t="s">
        <v>161</v>
      </c>
      <c r="C113" s="13">
        <v>0</v>
      </c>
    </row>
    <row r="114" spans="1:3" ht="16.5" customHeight="1">
      <c r="A114" s="11">
        <v>1010427</v>
      </c>
      <c r="B114" s="12" t="s">
        <v>162</v>
      </c>
      <c r="C114" s="13">
        <v>0</v>
      </c>
    </row>
    <row r="115" spans="1:3" ht="16.5" customHeight="1">
      <c r="A115" s="11">
        <v>1010428</v>
      </c>
      <c r="B115" s="12" t="s">
        <v>163</v>
      </c>
      <c r="C115" s="13">
        <v>0</v>
      </c>
    </row>
    <row r="116" spans="1:3" ht="16.5" customHeight="1">
      <c r="A116" s="11">
        <v>1010429</v>
      </c>
      <c r="B116" s="12" t="s">
        <v>164</v>
      </c>
      <c r="C116" s="13">
        <v>0</v>
      </c>
    </row>
    <row r="117" spans="1:3" ht="16.5" customHeight="1">
      <c r="A117" s="11">
        <v>1010430</v>
      </c>
      <c r="B117" s="12" t="s">
        <v>165</v>
      </c>
      <c r="C117" s="13">
        <v>0</v>
      </c>
    </row>
    <row r="118" spans="1:3" ht="16.5" customHeight="1">
      <c r="A118" s="11">
        <v>1010431</v>
      </c>
      <c r="B118" s="12" t="s">
        <v>166</v>
      </c>
      <c r="C118" s="13">
        <v>606</v>
      </c>
    </row>
    <row r="119" spans="1:3" ht="16.5" customHeight="1">
      <c r="A119" s="11">
        <v>1010432</v>
      </c>
      <c r="B119" s="12" t="s">
        <v>167</v>
      </c>
      <c r="C119" s="13">
        <v>0</v>
      </c>
    </row>
    <row r="120" spans="1:3" ht="16.5" customHeight="1">
      <c r="A120" s="11">
        <v>1010433</v>
      </c>
      <c r="B120" s="12" t="s">
        <v>168</v>
      </c>
      <c r="C120" s="13">
        <f>SUM(C121:C136)</f>
        <v>2427</v>
      </c>
    </row>
    <row r="121" spans="1:3" ht="16.5" customHeight="1">
      <c r="A121" s="11">
        <v>101043302</v>
      </c>
      <c r="B121" s="11" t="s">
        <v>169</v>
      </c>
      <c r="C121" s="13">
        <v>0</v>
      </c>
    </row>
    <row r="122" spans="1:3" ht="16.5" customHeight="1">
      <c r="A122" s="11">
        <v>101043303</v>
      </c>
      <c r="B122" s="11" t="s">
        <v>170</v>
      </c>
      <c r="C122" s="13">
        <v>0</v>
      </c>
    </row>
    <row r="123" spans="1:3" ht="16.5" customHeight="1">
      <c r="A123" s="11">
        <v>101043304</v>
      </c>
      <c r="B123" s="11" t="s">
        <v>171</v>
      </c>
      <c r="C123" s="13">
        <v>0</v>
      </c>
    </row>
    <row r="124" spans="1:3" ht="16.5" customHeight="1">
      <c r="A124" s="11">
        <v>101043308</v>
      </c>
      <c r="B124" s="11" t="s">
        <v>172</v>
      </c>
      <c r="C124" s="13">
        <v>0</v>
      </c>
    </row>
    <row r="125" spans="1:3" ht="16.5" customHeight="1">
      <c r="A125" s="11">
        <v>101043309</v>
      </c>
      <c r="B125" s="11" t="s">
        <v>173</v>
      </c>
      <c r="C125" s="13">
        <v>0</v>
      </c>
    </row>
    <row r="126" spans="1:3" ht="16.5" customHeight="1">
      <c r="A126" s="11">
        <v>101043310</v>
      </c>
      <c r="B126" s="11" t="s">
        <v>174</v>
      </c>
      <c r="C126" s="13">
        <v>0</v>
      </c>
    </row>
    <row r="127" spans="1:3" ht="16.5" customHeight="1">
      <c r="A127" s="11">
        <v>101043312</v>
      </c>
      <c r="B127" s="11" t="s">
        <v>175</v>
      </c>
      <c r="C127" s="13">
        <v>0</v>
      </c>
    </row>
    <row r="128" spans="1:3" ht="16.5" customHeight="1">
      <c r="A128" s="11">
        <v>101043313</v>
      </c>
      <c r="B128" s="11" t="s">
        <v>176</v>
      </c>
      <c r="C128" s="13">
        <v>0</v>
      </c>
    </row>
    <row r="129" spans="1:3" ht="16.5" customHeight="1">
      <c r="A129" s="11">
        <v>101043314</v>
      </c>
      <c r="B129" s="11" t="s">
        <v>177</v>
      </c>
      <c r="C129" s="13">
        <v>0</v>
      </c>
    </row>
    <row r="130" spans="1:3" ht="16.5" customHeight="1">
      <c r="A130" s="11">
        <v>101043315</v>
      </c>
      <c r="B130" s="11" t="s">
        <v>178</v>
      </c>
      <c r="C130" s="13">
        <v>0</v>
      </c>
    </row>
    <row r="131" spans="1:3" ht="16.5" customHeight="1">
      <c r="A131" s="11">
        <v>101043316</v>
      </c>
      <c r="B131" s="11" t="s">
        <v>179</v>
      </c>
      <c r="C131" s="13">
        <v>0</v>
      </c>
    </row>
    <row r="132" spans="1:3" ht="16.5" customHeight="1">
      <c r="A132" s="11">
        <v>101043317</v>
      </c>
      <c r="B132" s="11" t="s">
        <v>180</v>
      </c>
      <c r="C132" s="13">
        <v>0</v>
      </c>
    </row>
    <row r="133" spans="1:3" ht="16.5" customHeight="1">
      <c r="A133" s="11">
        <v>101043318</v>
      </c>
      <c r="B133" s="11" t="s">
        <v>181</v>
      </c>
      <c r="C133" s="13">
        <v>0</v>
      </c>
    </row>
    <row r="134" spans="1:3" ht="16.5" customHeight="1">
      <c r="A134" s="11">
        <v>101043319</v>
      </c>
      <c r="B134" s="11" t="s">
        <v>182</v>
      </c>
      <c r="C134" s="13">
        <v>0</v>
      </c>
    </row>
    <row r="135" spans="1:3" ht="16.5" customHeight="1">
      <c r="A135" s="11">
        <v>101043320</v>
      </c>
      <c r="B135" s="11" t="s">
        <v>183</v>
      </c>
      <c r="C135" s="13">
        <v>0</v>
      </c>
    </row>
    <row r="136" spans="1:3" ht="16.5" customHeight="1">
      <c r="A136" s="11">
        <v>101043399</v>
      </c>
      <c r="B136" s="11" t="s">
        <v>184</v>
      </c>
      <c r="C136" s="13">
        <v>2427</v>
      </c>
    </row>
    <row r="137" spans="1:3" ht="16.5" customHeight="1">
      <c r="A137" s="11">
        <v>1010434</v>
      </c>
      <c r="B137" s="12" t="s">
        <v>185</v>
      </c>
      <c r="C137" s="13">
        <v>0</v>
      </c>
    </row>
    <row r="138" spans="1:3" ht="16.5" customHeight="1">
      <c r="A138" s="11">
        <v>1010435</v>
      </c>
      <c r="B138" s="12" t="s">
        <v>186</v>
      </c>
      <c r="C138" s="13">
        <f>C139+C140</f>
        <v>0</v>
      </c>
    </row>
    <row r="139" spans="1:3" ht="16.5" customHeight="1">
      <c r="A139" s="11">
        <v>101043501</v>
      </c>
      <c r="B139" s="11" t="s">
        <v>187</v>
      </c>
      <c r="C139" s="13">
        <v>0</v>
      </c>
    </row>
    <row r="140" spans="1:3" ht="16.5" customHeight="1">
      <c r="A140" s="11">
        <v>101043509</v>
      </c>
      <c r="B140" s="11" t="s">
        <v>188</v>
      </c>
      <c r="C140" s="13">
        <v>0</v>
      </c>
    </row>
    <row r="141" spans="1:3" ht="16.5" customHeight="1">
      <c r="A141" s="11">
        <v>1010436</v>
      </c>
      <c r="B141" s="12" t="s">
        <v>189</v>
      </c>
      <c r="C141" s="13">
        <v>245</v>
      </c>
    </row>
    <row r="142" spans="1:3" ht="16.5" customHeight="1">
      <c r="A142" s="11">
        <v>1010439</v>
      </c>
      <c r="B142" s="12" t="s">
        <v>190</v>
      </c>
      <c r="C142" s="13">
        <v>349</v>
      </c>
    </row>
    <row r="143" spans="1:3" ht="16.5" customHeight="1">
      <c r="A143" s="11">
        <v>1010440</v>
      </c>
      <c r="B143" s="12" t="s">
        <v>191</v>
      </c>
      <c r="C143" s="13">
        <f>SUM(C144:C147)</f>
        <v>67</v>
      </c>
    </row>
    <row r="144" spans="1:3" ht="16.5" customHeight="1">
      <c r="A144" s="11">
        <v>101044001</v>
      </c>
      <c r="B144" s="11" t="s">
        <v>192</v>
      </c>
      <c r="C144" s="13">
        <v>0</v>
      </c>
    </row>
    <row r="145" spans="1:3" ht="16.5" customHeight="1">
      <c r="A145" s="11">
        <v>101044002</v>
      </c>
      <c r="B145" s="11" t="s">
        <v>193</v>
      </c>
      <c r="C145" s="13">
        <v>14</v>
      </c>
    </row>
    <row r="146" spans="1:3" ht="16.5" customHeight="1">
      <c r="A146" s="11">
        <v>101044003</v>
      </c>
      <c r="B146" s="11" t="s">
        <v>194</v>
      </c>
      <c r="C146" s="13">
        <v>0</v>
      </c>
    </row>
    <row r="147" spans="1:3" ht="16.5" customHeight="1">
      <c r="A147" s="11">
        <v>101044099</v>
      </c>
      <c r="B147" s="11" t="s">
        <v>195</v>
      </c>
      <c r="C147" s="13">
        <v>53</v>
      </c>
    </row>
    <row r="148" spans="1:3" ht="16.5" customHeight="1">
      <c r="A148" s="11">
        <v>1010441</v>
      </c>
      <c r="B148" s="12" t="s">
        <v>196</v>
      </c>
      <c r="C148" s="13">
        <f>SUM(C149:C152)</f>
        <v>0</v>
      </c>
    </row>
    <row r="149" spans="1:3" ht="16.5" customHeight="1">
      <c r="A149" s="11">
        <v>101044101</v>
      </c>
      <c r="B149" s="11" t="s">
        <v>197</v>
      </c>
      <c r="C149" s="13">
        <v>0</v>
      </c>
    </row>
    <row r="150" spans="1:3" ht="16.5" customHeight="1">
      <c r="A150" s="11">
        <v>101044102</v>
      </c>
      <c r="B150" s="11" t="s">
        <v>198</v>
      </c>
      <c r="C150" s="13">
        <v>0</v>
      </c>
    </row>
    <row r="151" spans="1:3" ht="16.5" customHeight="1">
      <c r="A151" s="11">
        <v>101044103</v>
      </c>
      <c r="B151" s="11" t="s">
        <v>199</v>
      </c>
      <c r="C151" s="13">
        <v>0</v>
      </c>
    </row>
    <row r="152" spans="1:3" ht="16.5" customHeight="1">
      <c r="A152" s="11">
        <v>101044199</v>
      </c>
      <c r="B152" s="11" t="s">
        <v>200</v>
      </c>
      <c r="C152" s="13">
        <v>0</v>
      </c>
    </row>
    <row r="153" spans="1:3" ht="16.5" customHeight="1">
      <c r="A153" s="11">
        <v>1010442</v>
      </c>
      <c r="B153" s="12" t="s">
        <v>201</v>
      </c>
      <c r="C153" s="13">
        <f>SUM(C154:C157)</f>
        <v>0</v>
      </c>
    </row>
    <row r="154" spans="1:3" ht="16.5" customHeight="1">
      <c r="A154" s="11">
        <v>101044201</v>
      </c>
      <c r="B154" s="11" t="s">
        <v>202</v>
      </c>
      <c r="C154" s="13">
        <v>0</v>
      </c>
    </row>
    <row r="155" spans="1:3" ht="16.5" customHeight="1">
      <c r="A155" s="11">
        <v>101044202</v>
      </c>
      <c r="B155" s="11" t="s">
        <v>203</v>
      </c>
      <c r="C155" s="13">
        <v>0</v>
      </c>
    </row>
    <row r="156" spans="1:3" ht="16.5" customHeight="1">
      <c r="A156" s="11">
        <v>101044203</v>
      </c>
      <c r="B156" s="11" t="s">
        <v>204</v>
      </c>
      <c r="C156" s="13">
        <v>0</v>
      </c>
    </row>
    <row r="157" spans="1:3" ht="16.5" customHeight="1">
      <c r="A157" s="11">
        <v>101044299</v>
      </c>
      <c r="B157" s="11" t="s">
        <v>205</v>
      </c>
      <c r="C157" s="13">
        <v>0</v>
      </c>
    </row>
    <row r="158" spans="1:3" ht="16.5" customHeight="1">
      <c r="A158" s="11">
        <v>1010443</v>
      </c>
      <c r="B158" s="12" t="s">
        <v>206</v>
      </c>
      <c r="C158" s="13">
        <f>SUM(C159:C162)</f>
        <v>0</v>
      </c>
    </row>
    <row r="159" spans="1:3" ht="16.5" customHeight="1">
      <c r="A159" s="11">
        <v>101044301</v>
      </c>
      <c r="B159" s="11" t="s">
        <v>207</v>
      </c>
      <c r="C159" s="13">
        <v>0</v>
      </c>
    </row>
    <row r="160" spans="1:3" ht="16.5" customHeight="1">
      <c r="A160" s="11">
        <v>101044302</v>
      </c>
      <c r="B160" s="11" t="s">
        <v>208</v>
      </c>
      <c r="C160" s="13">
        <v>0</v>
      </c>
    </row>
    <row r="161" spans="1:3" ht="16.5" customHeight="1">
      <c r="A161" s="11">
        <v>101044303</v>
      </c>
      <c r="B161" s="11" t="s">
        <v>209</v>
      </c>
      <c r="C161" s="13">
        <v>0</v>
      </c>
    </row>
    <row r="162" spans="1:3" ht="16.5" customHeight="1">
      <c r="A162" s="11">
        <v>101044399</v>
      </c>
      <c r="B162" s="11" t="s">
        <v>210</v>
      </c>
      <c r="C162" s="13">
        <v>0</v>
      </c>
    </row>
    <row r="163" spans="1:3" ht="16.5" customHeight="1">
      <c r="A163" s="11">
        <v>1010444</v>
      </c>
      <c r="B163" s="12" t="s">
        <v>211</v>
      </c>
      <c r="C163" s="13">
        <f>SUM(C164:C167)</f>
        <v>94</v>
      </c>
    </row>
    <row r="164" spans="1:3" ht="16.5" customHeight="1">
      <c r="A164" s="11">
        <v>101044401</v>
      </c>
      <c r="B164" s="11" t="s">
        <v>192</v>
      </c>
      <c r="C164" s="13">
        <v>0</v>
      </c>
    </row>
    <row r="165" spans="1:3" ht="16.5" customHeight="1">
      <c r="A165" s="11">
        <v>101044402</v>
      </c>
      <c r="B165" s="11" t="s">
        <v>193</v>
      </c>
      <c r="C165" s="13">
        <v>94</v>
      </c>
    </row>
    <row r="166" spans="1:3" ht="16.5" customHeight="1">
      <c r="A166" s="11">
        <v>101044403</v>
      </c>
      <c r="B166" s="11" t="s">
        <v>194</v>
      </c>
      <c r="C166" s="13">
        <v>0</v>
      </c>
    </row>
    <row r="167" spans="1:3" ht="16.5" customHeight="1">
      <c r="A167" s="11">
        <v>101044499</v>
      </c>
      <c r="B167" s="11" t="s">
        <v>195</v>
      </c>
      <c r="C167" s="13">
        <v>0</v>
      </c>
    </row>
    <row r="168" spans="1:3" ht="16.5" customHeight="1">
      <c r="A168" s="11">
        <v>1010445</v>
      </c>
      <c r="B168" s="12" t="s">
        <v>212</v>
      </c>
      <c r="C168" s="13">
        <f>SUM(C169:C172)</f>
        <v>0</v>
      </c>
    </row>
    <row r="169" spans="1:3" ht="16.5" customHeight="1">
      <c r="A169" s="11">
        <v>101044501</v>
      </c>
      <c r="B169" s="11" t="s">
        <v>197</v>
      </c>
      <c r="C169" s="13">
        <v>0</v>
      </c>
    </row>
    <row r="170" spans="1:3" ht="16.5" customHeight="1">
      <c r="A170" s="11">
        <v>101044502</v>
      </c>
      <c r="B170" s="11" t="s">
        <v>198</v>
      </c>
      <c r="C170" s="13">
        <v>0</v>
      </c>
    </row>
    <row r="171" spans="1:3" ht="16.5" customHeight="1">
      <c r="A171" s="11">
        <v>101044503</v>
      </c>
      <c r="B171" s="11" t="s">
        <v>199</v>
      </c>
      <c r="C171" s="13">
        <v>0</v>
      </c>
    </row>
    <row r="172" spans="1:3" ht="16.5" customHeight="1">
      <c r="A172" s="11">
        <v>101044599</v>
      </c>
      <c r="B172" s="11" t="s">
        <v>200</v>
      </c>
      <c r="C172" s="13">
        <v>0</v>
      </c>
    </row>
    <row r="173" spans="1:3" ht="16.5" customHeight="1">
      <c r="A173" s="11">
        <v>1010446</v>
      </c>
      <c r="B173" s="12" t="s">
        <v>213</v>
      </c>
      <c r="C173" s="13">
        <f>SUM(C174:C177)</f>
        <v>0</v>
      </c>
    </row>
    <row r="174" spans="1:3" ht="16.5" customHeight="1">
      <c r="A174" s="11">
        <v>101044601</v>
      </c>
      <c r="B174" s="11" t="s">
        <v>202</v>
      </c>
      <c r="C174" s="13">
        <v>0</v>
      </c>
    </row>
    <row r="175" spans="1:3" ht="16.5" customHeight="1">
      <c r="A175" s="11">
        <v>101044602</v>
      </c>
      <c r="B175" s="11" t="s">
        <v>203</v>
      </c>
      <c r="C175" s="13">
        <v>0</v>
      </c>
    </row>
    <row r="176" spans="1:3" ht="16.5" customHeight="1">
      <c r="A176" s="11">
        <v>101044603</v>
      </c>
      <c r="B176" s="11" t="s">
        <v>204</v>
      </c>
      <c r="C176" s="13">
        <v>0</v>
      </c>
    </row>
    <row r="177" spans="1:3" ht="16.5" customHeight="1">
      <c r="A177" s="11">
        <v>101044699</v>
      </c>
      <c r="B177" s="11" t="s">
        <v>205</v>
      </c>
      <c r="C177" s="13">
        <v>0</v>
      </c>
    </row>
    <row r="178" spans="1:3" ht="16.5" customHeight="1">
      <c r="A178" s="11">
        <v>1010447</v>
      </c>
      <c r="B178" s="12" t="s">
        <v>214</v>
      </c>
      <c r="C178" s="13">
        <f>SUM(C179:C182)</f>
        <v>0</v>
      </c>
    </row>
    <row r="179" spans="1:3" ht="16.5" customHeight="1">
      <c r="A179" s="11">
        <v>101044701</v>
      </c>
      <c r="B179" s="11" t="s">
        <v>207</v>
      </c>
      <c r="C179" s="13">
        <v>0</v>
      </c>
    </row>
    <row r="180" spans="1:3" ht="16.5" customHeight="1">
      <c r="A180" s="11">
        <v>101044702</v>
      </c>
      <c r="B180" s="11" t="s">
        <v>208</v>
      </c>
      <c r="C180" s="13">
        <v>0</v>
      </c>
    </row>
    <row r="181" spans="1:3" ht="16.5" customHeight="1">
      <c r="A181" s="11">
        <v>101044703</v>
      </c>
      <c r="B181" s="11" t="s">
        <v>209</v>
      </c>
      <c r="C181" s="13">
        <v>0</v>
      </c>
    </row>
    <row r="182" spans="1:3" ht="16.5" customHeight="1">
      <c r="A182" s="11">
        <v>101044799</v>
      </c>
      <c r="B182" s="11" t="s">
        <v>210</v>
      </c>
      <c r="C182" s="13">
        <v>0</v>
      </c>
    </row>
    <row r="183" spans="1:3" ht="16.5" customHeight="1">
      <c r="A183" s="11">
        <v>1010448</v>
      </c>
      <c r="B183" s="12" t="s">
        <v>215</v>
      </c>
      <c r="C183" s="13">
        <f>SUM(C184:C187)</f>
        <v>27</v>
      </c>
    </row>
    <row r="184" spans="1:3" ht="16.5" customHeight="1">
      <c r="A184" s="11">
        <v>101044801</v>
      </c>
      <c r="B184" s="11" t="s">
        <v>216</v>
      </c>
      <c r="C184" s="13">
        <v>0</v>
      </c>
    </row>
    <row r="185" spans="1:3" ht="16.5" customHeight="1">
      <c r="A185" s="11">
        <v>101044802</v>
      </c>
      <c r="B185" s="11" t="s">
        <v>217</v>
      </c>
      <c r="C185" s="13">
        <v>24</v>
      </c>
    </row>
    <row r="186" spans="1:3" ht="16.5" customHeight="1">
      <c r="A186" s="11">
        <v>101044803</v>
      </c>
      <c r="B186" s="11" t="s">
        <v>218</v>
      </c>
      <c r="C186" s="13">
        <v>0</v>
      </c>
    </row>
    <row r="187" spans="1:3" ht="16.5" customHeight="1">
      <c r="A187" s="11">
        <v>101044899</v>
      </c>
      <c r="B187" s="11" t="s">
        <v>219</v>
      </c>
      <c r="C187" s="13">
        <v>3</v>
      </c>
    </row>
    <row r="188" spans="1:3" ht="16.5" customHeight="1">
      <c r="A188" s="11">
        <v>1010449</v>
      </c>
      <c r="B188" s="12" t="s">
        <v>220</v>
      </c>
      <c r="C188" s="13">
        <f>SUM(C189:C192)</f>
        <v>0</v>
      </c>
    </row>
    <row r="189" spans="1:3" ht="16.5" customHeight="1">
      <c r="A189" s="11">
        <v>101044901</v>
      </c>
      <c r="B189" s="11" t="s">
        <v>216</v>
      </c>
      <c r="C189" s="13">
        <v>0</v>
      </c>
    </row>
    <row r="190" spans="1:3" ht="16.5" customHeight="1">
      <c r="A190" s="11">
        <v>101044902</v>
      </c>
      <c r="B190" s="11" t="s">
        <v>217</v>
      </c>
      <c r="C190" s="13">
        <v>0</v>
      </c>
    </row>
    <row r="191" spans="1:3" ht="16.5" customHeight="1">
      <c r="A191" s="11">
        <v>101044903</v>
      </c>
      <c r="B191" s="11" t="s">
        <v>218</v>
      </c>
      <c r="C191" s="13">
        <v>0</v>
      </c>
    </row>
    <row r="192" spans="1:3" ht="16.5" customHeight="1">
      <c r="A192" s="11">
        <v>101044999</v>
      </c>
      <c r="B192" s="11" t="s">
        <v>219</v>
      </c>
      <c r="C192" s="13">
        <v>0</v>
      </c>
    </row>
    <row r="193" spans="1:3" ht="16.5" customHeight="1">
      <c r="A193" s="11">
        <v>1010450</v>
      </c>
      <c r="B193" s="12" t="s">
        <v>221</v>
      </c>
      <c r="C193" s="13">
        <f>SUM(C194:C196)</f>
        <v>22</v>
      </c>
    </row>
    <row r="194" spans="1:3" ht="16.5" customHeight="1">
      <c r="A194" s="11">
        <v>101045001</v>
      </c>
      <c r="B194" s="11" t="s">
        <v>222</v>
      </c>
      <c r="C194" s="13">
        <v>22</v>
      </c>
    </row>
    <row r="195" spans="1:3" ht="16.5" customHeight="1">
      <c r="A195" s="11">
        <v>101045002</v>
      </c>
      <c r="B195" s="11" t="s">
        <v>223</v>
      </c>
      <c r="C195" s="13">
        <v>0</v>
      </c>
    </row>
    <row r="196" spans="1:3" ht="16.5" customHeight="1">
      <c r="A196" s="11">
        <v>101045003</v>
      </c>
      <c r="B196" s="11" t="s">
        <v>224</v>
      </c>
      <c r="C196" s="13">
        <v>0</v>
      </c>
    </row>
    <row r="197" spans="1:3" ht="16.5" customHeight="1">
      <c r="A197" s="11">
        <v>10105</v>
      </c>
      <c r="B197" s="12" t="s">
        <v>225</v>
      </c>
      <c r="C197" s="13">
        <f>SUM(C198:C220,C224,C227,C228,C232:C237,C249:C251,C256,C261)</f>
        <v>0</v>
      </c>
    </row>
    <row r="198" spans="1:3" ht="16.5" customHeight="1">
      <c r="A198" s="11">
        <v>1010501</v>
      </c>
      <c r="B198" s="12" t="s">
        <v>226</v>
      </c>
      <c r="C198" s="13">
        <v>0</v>
      </c>
    </row>
    <row r="199" spans="1:3" ht="16.5" customHeight="1">
      <c r="A199" s="11">
        <v>1010502</v>
      </c>
      <c r="B199" s="12" t="s">
        <v>227</v>
      </c>
      <c r="C199" s="13">
        <v>0</v>
      </c>
    </row>
    <row r="200" spans="1:3" ht="16.5" customHeight="1">
      <c r="A200" s="11">
        <v>1010503</v>
      </c>
      <c r="B200" s="12" t="s">
        <v>228</v>
      </c>
      <c r="C200" s="13">
        <v>0</v>
      </c>
    </row>
    <row r="201" spans="1:3" ht="16.5" customHeight="1">
      <c r="A201" s="11">
        <v>1010504</v>
      </c>
      <c r="B201" s="12" t="s">
        <v>229</v>
      </c>
      <c r="C201" s="13">
        <v>0</v>
      </c>
    </row>
    <row r="202" spans="1:3" ht="16.5" customHeight="1">
      <c r="A202" s="11">
        <v>1010505</v>
      </c>
      <c r="B202" s="12" t="s">
        <v>230</v>
      </c>
      <c r="C202" s="13">
        <v>0</v>
      </c>
    </row>
    <row r="203" spans="1:3" ht="16.5" customHeight="1">
      <c r="A203" s="11">
        <v>1010506</v>
      </c>
      <c r="B203" s="12" t="s">
        <v>231</v>
      </c>
      <c r="C203" s="13">
        <v>0</v>
      </c>
    </row>
    <row r="204" spans="1:3" ht="16.5" customHeight="1">
      <c r="A204" s="11">
        <v>1010507</v>
      </c>
      <c r="B204" s="12" t="s">
        <v>232</v>
      </c>
      <c r="C204" s="13">
        <v>0</v>
      </c>
    </row>
    <row r="205" spans="1:3" ht="16.5" customHeight="1">
      <c r="A205" s="11">
        <v>1010508</v>
      </c>
      <c r="B205" s="12" t="s">
        <v>233</v>
      </c>
      <c r="C205" s="13">
        <v>0</v>
      </c>
    </row>
    <row r="206" spans="1:3" ht="16.5" customHeight="1">
      <c r="A206" s="11">
        <v>1010509</v>
      </c>
      <c r="B206" s="12" t="s">
        <v>234</v>
      </c>
      <c r="C206" s="13">
        <v>0</v>
      </c>
    </row>
    <row r="207" spans="1:3" ht="16.5" customHeight="1">
      <c r="A207" s="11">
        <v>1010510</v>
      </c>
      <c r="B207" s="12" t="s">
        <v>235</v>
      </c>
      <c r="C207" s="13">
        <v>0</v>
      </c>
    </row>
    <row r="208" spans="1:3" ht="16.5" customHeight="1">
      <c r="A208" s="11">
        <v>1010511</v>
      </c>
      <c r="B208" s="12" t="s">
        <v>236</v>
      </c>
      <c r="C208" s="13">
        <v>0</v>
      </c>
    </row>
    <row r="209" spans="1:3" ht="16.5" customHeight="1">
      <c r="A209" s="11">
        <v>1010512</v>
      </c>
      <c r="B209" s="12" t="s">
        <v>237</v>
      </c>
      <c r="C209" s="13">
        <v>0</v>
      </c>
    </row>
    <row r="210" spans="1:3" ht="16.5" customHeight="1">
      <c r="A210" s="11">
        <v>1010513</v>
      </c>
      <c r="B210" s="12" t="s">
        <v>238</v>
      </c>
      <c r="C210" s="13">
        <v>0</v>
      </c>
    </row>
    <row r="211" spans="1:3" ht="16.5" customHeight="1">
      <c r="A211" s="11">
        <v>1010514</v>
      </c>
      <c r="B211" s="12" t="s">
        <v>239</v>
      </c>
      <c r="C211" s="13">
        <v>0</v>
      </c>
    </row>
    <row r="212" spans="1:3" ht="16.5" customHeight="1">
      <c r="A212" s="11">
        <v>1010515</v>
      </c>
      <c r="B212" s="12" t="s">
        <v>240</v>
      </c>
      <c r="C212" s="13">
        <v>0</v>
      </c>
    </row>
    <row r="213" spans="1:3" ht="16.5" customHeight="1">
      <c r="A213" s="11">
        <v>1010516</v>
      </c>
      <c r="B213" s="12" t="s">
        <v>241</v>
      </c>
      <c r="C213" s="13">
        <v>0</v>
      </c>
    </row>
    <row r="214" spans="1:3" ht="16.5" customHeight="1">
      <c r="A214" s="11">
        <v>1010517</v>
      </c>
      <c r="B214" s="12" t="s">
        <v>242</v>
      </c>
      <c r="C214" s="13">
        <v>0</v>
      </c>
    </row>
    <row r="215" spans="1:3" ht="16.5" customHeight="1">
      <c r="A215" s="11">
        <v>1010518</v>
      </c>
      <c r="B215" s="12" t="s">
        <v>243</v>
      </c>
      <c r="C215" s="13">
        <v>0</v>
      </c>
    </row>
    <row r="216" spans="1:3" ht="16.5" customHeight="1">
      <c r="A216" s="11">
        <v>1010519</v>
      </c>
      <c r="B216" s="12" t="s">
        <v>244</v>
      </c>
      <c r="C216" s="13">
        <v>0</v>
      </c>
    </row>
    <row r="217" spans="1:3" ht="16.5" customHeight="1">
      <c r="A217" s="11">
        <v>1010520</v>
      </c>
      <c r="B217" s="12" t="s">
        <v>245</v>
      </c>
      <c r="C217" s="13">
        <v>0</v>
      </c>
    </row>
    <row r="218" spans="1:3" ht="16.5" customHeight="1">
      <c r="A218" s="11">
        <v>1010521</v>
      </c>
      <c r="B218" s="12" t="s">
        <v>246</v>
      </c>
      <c r="C218" s="13">
        <v>0</v>
      </c>
    </row>
    <row r="219" spans="1:3" ht="16.5" customHeight="1">
      <c r="A219" s="11">
        <v>1010522</v>
      </c>
      <c r="B219" s="12" t="s">
        <v>247</v>
      </c>
      <c r="C219" s="13">
        <v>0</v>
      </c>
    </row>
    <row r="220" spans="1:3" ht="16.5" customHeight="1">
      <c r="A220" s="11">
        <v>1010523</v>
      </c>
      <c r="B220" s="12" t="s">
        <v>248</v>
      </c>
      <c r="C220" s="13">
        <f>SUM(C221:C223)</f>
        <v>0</v>
      </c>
    </row>
    <row r="221" spans="1:3" ht="16.5" customHeight="1">
      <c r="A221" s="11">
        <v>101052303</v>
      </c>
      <c r="B221" s="11" t="s">
        <v>249</v>
      </c>
      <c r="C221" s="13">
        <v>0</v>
      </c>
    </row>
    <row r="222" spans="1:3" ht="16.5" customHeight="1">
      <c r="A222" s="11">
        <v>101052304</v>
      </c>
      <c r="B222" s="11" t="s">
        <v>250</v>
      </c>
      <c r="C222" s="13">
        <v>0</v>
      </c>
    </row>
    <row r="223" spans="1:3" ht="16.5" customHeight="1">
      <c r="A223" s="11">
        <v>101052309</v>
      </c>
      <c r="B223" s="11" t="s">
        <v>251</v>
      </c>
      <c r="C223" s="13">
        <v>0</v>
      </c>
    </row>
    <row r="224" spans="1:3" ht="16.5" customHeight="1">
      <c r="A224" s="11">
        <v>1010524</v>
      </c>
      <c r="B224" s="12" t="s">
        <v>252</v>
      </c>
      <c r="C224" s="13">
        <f>SUM(C225:C226)</f>
        <v>0</v>
      </c>
    </row>
    <row r="225" spans="1:3" ht="16.5" customHeight="1">
      <c r="A225" s="11">
        <v>101052401</v>
      </c>
      <c r="B225" s="11" t="s">
        <v>253</v>
      </c>
      <c r="C225" s="13">
        <v>0</v>
      </c>
    </row>
    <row r="226" spans="1:3" ht="16.5" customHeight="1">
      <c r="A226" s="11">
        <v>101052409</v>
      </c>
      <c r="B226" s="11" t="s">
        <v>254</v>
      </c>
      <c r="C226" s="13">
        <v>0</v>
      </c>
    </row>
    <row r="227" spans="1:3" ht="16.5" customHeight="1">
      <c r="A227" s="11">
        <v>1010525</v>
      </c>
      <c r="B227" s="12" t="s">
        <v>255</v>
      </c>
      <c r="C227" s="13">
        <v>0</v>
      </c>
    </row>
    <row r="228" spans="1:3" ht="16.5" customHeight="1">
      <c r="A228" s="11">
        <v>1010526</v>
      </c>
      <c r="B228" s="12" t="s">
        <v>256</v>
      </c>
      <c r="C228" s="13">
        <f>SUM(C229:C231)</f>
        <v>0</v>
      </c>
    </row>
    <row r="229" spans="1:3" ht="16.5" customHeight="1">
      <c r="A229" s="11">
        <v>101052601</v>
      </c>
      <c r="B229" s="11" t="s">
        <v>257</v>
      </c>
      <c r="C229" s="13">
        <v>0</v>
      </c>
    </row>
    <row r="230" spans="1:3" ht="16.5" customHeight="1">
      <c r="A230" s="11">
        <v>101052602</v>
      </c>
      <c r="B230" s="11" t="s">
        <v>258</v>
      </c>
      <c r="C230" s="13">
        <v>0</v>
      </c>
    </row>
    <row r="231" spans="1:3" ht="16.5" customHeight="1">
      <c r="A231" s="11">
        <v>101052609</v>
      </c>
      <c r="B231" s="11" t="s">
        <v>259</v>
      </c>
      <c r="C231" s="13">
        <v>0</v>
      </c>
    </row>
    <row r="232" spans="1:3" ht="16.5" customHeight="1">
      <c r="A232" s="11">
        <v>1010527</v>
      </c>
      <c r="B232" s="12" t="s">
        <v>260</v>
      </c>
      <c r="C232" s="13">
        <v>0</v>
      </c>
    </row>
    <row r="233" spans="1:3" ht="16.5" customHeight="1">
      <c r="A233" s="11">
        <v>1010528</v>
      </c>
      <c r="B233" s="12" t="s">
        <v>261</v>
      </c>
      <c r="C233" s="13">
        <v>0</v>
      </c>
    </row>
    <row r="234" spans="1:3" ht="16.5" customHeight="1">
      <c r="A234" s="11">
        <v>1010529</v>
      </c>
      <c r="B234" s="12" t="s">
        <v>262</v>
      </c>
      <c r="C234" s="13">
        <v>0</v>
      </c>
    </row>
    <row r="235" spans="1:3" ht="16.5" customHeight="1">
      <c r="A235" s="11">
        <v>1010530</v>
      </c>
      <c r="B235" s="12" t="s">
        <v>263</v>
      </c>
      <c r="C235" s="13">
        <v>0</v>
      </c>
    </row>
    <row r="236" spans="1:3" ht="16.5" customHeight="1">
      <c r="A236" s="11">
        <v>1010531</v>
      </c>
      <c r="B236" s="12" t="s">
        <v>264</v>
      </c>
      <c r="C236" s="13">
        <v>0</v>
      </c>
    </row>
    <row r="237" spans="1:3" ht="16.5" customHeight="1">
      <c r="A237" s="11">
        <v>1010532</v>
      </c>
      <c r="B237" s="12" t="s">
        <v>265</v>
      </c>
      <c r="C237" s="13">
        <f>SUM(C238:C248)</f>
        <v>0</v>
      </c>
    </row>
    <row r="238" spans="1:3" ht="16.5" customHeight="1">
      <c r="A238" s="11">
        <v>101053201</v>
      </c>
      <c r="B238" s="11" t="s">
        <v>266</v>
      </c>
      <c r="C238" s="13">
        <v>0</v>
      </c>
    </row>
    <row r="239" spans="1:3" ht="16.5" customHeight="1">
      <c r="A239" s="11">
        <v>101053202</v>
      </c>
      <c r="B239" s="11" t="s">
        <v>267</v>
      </c>
      <c r="C239" s="13">
        <v>0</v>
      </c>
    </row>
    <row r="240" spans="1:3" ht="16.5" customHeight="1">
      <c r="A240" s="11">
        <v>101053203</v>
      </c>
      <c r="B240" s="11" t="s">
        <v>268</v>
      </c>
      <c r="C240" s="13">
        <v>0</v>
      </c>
    </row>
    <row r="241" spans="1:3" ht="16.5" customHeight="1">
      <c r="A241" s="11">
        <v>101053205</v>
      </c>
      <c r="B241" s="11" t="s">
        <v>269</v>
      </c>
      <c r="C241" s="13">
        <v>0</v>
      </c>
    </row>
    <row r="242" spans="1:3" ht="16.5" customHeight="1">
      <c r="A242" s="11">
        <v>101053206</v>
      </c>
      <c r="B242" s="11" t="s">
        <v>270</v>
      </c>
      <c r="C242" s="13">
        <v>0</v>
      </c>
    </row>
    <row r="243" spans="1:3" ht="16.5" customHeight="1">
      <c r="A243" s="11">
        <v>101053215</v>
      </c>
      <c r="B243" s="11" t="s">
        <v>271</v>
      </c>
      <c r="C243" s="13">
        <v>0</v>
      </c>
    </row>
    <row r="244" spans="1:3" ht="16.5" customHeight="1">
      <c r="A244" s="11">
        <v>101053216</v>
      </c>
      <c r="B244" s="11" t="s">
        <v>272</v>
      </c>
      <c r="C244" s="13">
        <v>0</v>
      </c>
    </row>
    <row r="245" spans="1:3" ht="16.5" customHeight="1">
      <c r="A245" s="11">
        <v>101053218</v>
      </c>
      <c r="B245" s="11" t="s">
        <v>273</v>
      </c>
      <c r="C245" s="13">
        <v>0</v>
      </c>
    </row>
    <row r="246" spans="1:3" ht="16.5" customHeight="1">
      <c r="A246" s="11">
        <v>101053219</v>
      </c>
      <c r="B246" s="11" t="s">
        <v>274</v>
      </c>
      <c r="C246" s="13">
        <v>0</v>
      </c>
    </row>
    <row r="247" spans="1:3" ht="16.5" customHeight="1">
      <c r="A247" s="11">
        <v>101053220</v>
      </c>
      <c r="B247" s="11" t="s">
        <v>275</v>
      </c>
      <c r="C247" s="13">
        <v>0</v>
      </c>
    </row>
    <row r="248" spans="1:3" ht="16.5" customHeight="1">
      <c r="A248" s="11">
        <v>101053299</v>
      </c>
      <c r="B248" s="11" t="s">
        <v>276</v>
      </c>
      <c r="C248" s="13">
        <v>0</v>
      </c>
    </row>
    <row r="249" spans="1:3" ht="16.5" customHeight="1">
      <c r="A249" s="11">
        <v>1010533</v>
      </c>
      <c r="B249" s="12" t="s">
        <v>277</v>
      </c>
      <c r="C249" s="13">
        <v>0</v>
      </c>
    </row>
    <row r="250" spans="1:3" ht="17.25" customHeight="1">
      <c r="A250" s="11">
        <v>1010534</v>
      </c>
      <c r="B250" s="12" t="s">
        <v>278</v>
      </c>
      <c r="C250" s="13">
        <v>0</v>
      </c>
    </row>
    <row r="251" spans="1:3" ht="16.5" customHeight="1">
      <c r="A251" s="11">
        <v>1010535</v>
      </c>
      <c r="B251" s="12" t="s">
        <v>279</v>
      </c>
      <c r="C251" s="13">
        <f>SUM(C252:C255)</f>
        <v>0</v>
      </c>
    </row>
    <row r="252" spans="1:3" ht="16.5" customHeight="1">
      <c r="A252" s="11">
        <v>101053501</v>
      </c>
      <c r="B252" s="11" t="s">
        <v>280</v>
      </c>
      <c r="C252" s="13">
        <v>0</v>
      </c>
    </row>
    <row r="253" spans="1:3" ht="16.5" customHeight="1">
      <c r="A253" s="11">
        <v>101053502</v>
      </c>
      <c r="B253" s="11" t="s">
        <v>281</v>
      </c>
      <c r="C253" s="13">
        <v>0</v>
      </c>
    </row>
    <row r="254" spans="1:3" ht="16.5" customHeight="1">
      <c r="A254" s="11">
        <v>101053503</v>
      </c>
      <c r="B254" s="11" t="s">
        <v>282</v>
      </c>
      <c r="C254" s="13">
        <v>0</v>
      </c>
    </row>
    <row r="255" spans="1:3" ht="16.5" customHeight="1">
      <c r="A255" s="11">
        <v>101053599</v>
      </c>
      <c r="B255" s="11" t="s">
        <v>283</v>
      </c>
      <c r="C255" s="13">
        <v>0</v>
      </c>
    </row>
    <row r="256" spans="1:3" ht="16.5" customHeight="1">
      <c r="A256" s="11">
        <v>1010536</v>
      </c>
      <c r="B256" s="12" t="s">
        <v>284</v>
      </c>
      <c r="C256" s="13">
        <f>SUM(C257:C260)</f>
        <v>0</v>
      </c>
    </row>
    <row r="257" spans="1:3" ht="16.5" customHeight="1">
      <c r="A257" s="11">
        <v>101053601</v>
      </c>
      <c r="B257" s="11" t="s">
        <v>285</v>
      </c>
      <c r="C257" s="13">
        <v>0</v>
      </c>
    </row>
    <row r="258" spans="1:3" ht="16.5" customHeight="1">
      <c r="A258" s="11">
        <v>101053602</v>
      </c>
      <c r="B258" s="11" t="s">
        <v>286</v>
      </c>
      <c r="C258" s="13">
        <v>0</v>
      </c>
    </row>
    <row r="259" spans="1:3" ht="16.5" customHeight="1">
      <c r="A259" s="11">
        <v>101053603</v>
      </c>
      <c r="B259" s="11" t="s">
        <v>287</v>
      </c>
      <c r="C259" s="13">
        <v>0</v>
      </c>
    </row>
    <row r="260" spans="1:3" ht="16.5" customHeight="1">
      <c r="A260" s="11">
        <v>101053699</v>
      </c>
      <c r="B260" s="11" t="s">
        <v>288</v>
      </c>
      <c r="C260" s="13">
        <v>0</v>
      </c>
    </row>
    <row r="261" spans="1:3" ht="16.5" customHeight="1">
      <c r="A261" s="11">
        <v>1010599</v>
      </c>
      <c r="B261" s="12" t="s">
        <v>289</v>
      </c>
      <c r="C261" s="13">
        <v>0</v>
      </c>
    </row>
    <row r="262" spans="1:3" ht="16.5" customHeight="1">
      <c r="A262" s="11">
        <v>10106</v>
      </c>
      <c r="B262" s="12" t="s">
        <v>290</v>
      </c>
      <c r="C262" s="13">
        <f>SUM(C263,C267:C269)</f>
        <v>706</v>
      </c>
    </row>
    <row r="263" spans="1:3" ht="16.5" customHeight="1">
      <c r="A263" s="11">
        <v>1010601</v>
      </c>
      <c r="B263" s="12" t="s">
        <v>291</v>
      </c>
      <c r="C263" s="13">
        <f>SUM(C264:C266)</f>
        <v>766</v>
      </c>
    </row>
    <row r="264" spans="1:3" ht="16.5" customHeight="1">
      <c r="A264" s="11">
        <v>101060101</v>
      </c>
      <c r="B264" s="11" t="s">
        <v>292</v>
      </c>
      <c r="C264" s="13">
        <v>0</v>
      </c>
    </row>
    <row r="265" spans="1:3" ht="16.5" customHeight="1">
      <c r="A265" s="11">
        <v>101060102</v>
      </c>
      <c r="B265" s="11" t="s">
        <v>293</v>
      </c>
      <c r="C265" s="13">
        <v>0</v>
      </c>
    </row>
    <row r="266" spans="1:3" ht="16.5" customHeight="1">
      <c r="A266" s="11">
        <v>101060109</v>
      </c>
      <c r="B266" s="11" t="s">
        <v>294</v>
      </c>
      <c r="C266" s="13">
        <v>766</v>
      </c>
    </row>
    <row r="267" spans="1:3" ht="16.5" customHeight="1">
      <c r="A267" s="11">
        <v>1010602</v>
      </c>
      <c r="B267" s="12" t="s">
        <v>295</v>
      </c>
      <c r="C267" s="13">
        <v>-53</v>
      </c>
    </row>
    <row r="268" spans="1:3" ht="16.5" customHeight="1">
      <c r="A268" s="11">
        <v>1010603</v>
      </c>
      <c r="B268" s="12" t="s">
        <v>296</v>
      </c>
      <c r="C268" s="13">
        <v>-8</v>
      </c>
    </row>
    <row r="269" spans="1:3" ht="16.5" customHeight="1">
      <c r="A269" s="11">
        <v>1010620</v>
      </c>
      <c r="B269" s="12" t="s">
        <v>297</v>
      </c>
      <c r="C269" s="13">
        <v>1</v>
      </c>
    </row>
    <row r="270" spans="1:3" ht="16.5" customHeight="1">
      <c r="A270" s="11">
        <v>10107</v>
      </c>
      <c r="B270" s="12" t="s">
        <v>298</v>
      </c>
      <c r="C270" s="13">
        <f>SUM(C271:C274)</f>
        <v>586</v>
      </c>
    </row>
    <row r="271" spans="1:3" ht="16.5" customHeight="1">
      <c r="A271" s="11">
        <v>1010701</v>
      </c>
      <c r="B271" s="12" t="s">
        <v>299</v>
      </c>
      <c r="C271" s="13">
        <v>0</v>
      </c>
    </row>
    <row r="272" spans="1:3" ht="16.5" customHeight="1">
      <c r="A272" s="11">
        <v>1010702</v>
      </c>
      <c r="B272" s="12" t="s">
        <v>300</v>
      </c>
      <c r="C272" s="13">
        <v>0</v>
      </c>
    </row>
    <row r="273" spans="1:3" ht="16.5" customHeight="1">
      <c r="A273" s="11">
        <v>1010719</v>
      </c>
      <c r="B273" s="12" t="s">
        <v>301</v>
      </c>
      <c r="C273" s="13">
        <v>586</v>
      </c>
    </row>
    <row r="274" spans="1:3" ht="16.5" customHeight="1">
      <c r="A274" s="11">
        <v>1010720</v>
      </c>
      <c r="B274" s="12" t="s">
        <v>302</v>
      </c>
      <c r="C274" s="13">
        <v>0</v>
      </c>
    </row>
    <row r="275" spans="1:3" ht="16.5" customHeight="1">
      <c r="A275" s="11">
        <v>10109</v>
      </c>
      <c r="B275" s="12" t="s">
        <v>303</v>
      </c>
      <c r="C275" s="13">
        <f>SUM(C276,C279:C288)</f>
        <v>432</v>
      </c>
    </row>
    <row r="276" spans="1:3" ht="16.5" customHeight="1">
      <c r="A276" s="11">
        <v>1010901</v>
      </c>
      <c r="B276" s="12" t="s">
        <v>304</v>
      </c>
      <c r="C276" s="13">
        <f>SUM(C277:C278)</f>
        <v>32</v>
      </c>
    </row>
    <row r="277" spans="1:3" ht="16.5" customHeight="1">
      <c r="A277" s="11">
        <v>101090101</v>
      </c>
      <c r="B277" s="11" t="s">
        <v>305</v>
      </c>
      <c r="C277" s="13">
        <v>0</v>
      </c>
    </row>
    <row r="278" spans="1:3" ht="16.5" customHeight="1">
      <c r="A278" s="11">
        <v>101090109</v>
      </c>
      <c r="B278" s="11" t="s">
        <v>306</v>
      </c>
      <c r="C278" s="13">
        <v>32</v>
      </c>
    </row>
    <row r="279" spans="1:3" ht="16.5" customHeight="1">
      <c r="A279" s="11">
        <v>1010902</v>
      </c>
      <c r="B279" s="12" t="s">
        <v>307</v>
      </c>
      <c r="C279" s="13">
        <v>0</v>
      </c>
    </row>
    <row r="280" spans="1:3" ht="16.5" customHeight="1">
      <c r="A280" s="11">
        <v>1010903</v>
      </c>
      <c r="B280" s="12" t="s">
        <v>308</v>
      </c>
      <c r="C280" s="13">
        <v>289</v>
      </c>
    </row>
    <row r="281" spans="1:3" ht="16.5" customHeight="1">
      <c r="A281" s="11">
        <v>1010904</v>
      </c>
      <c r="B281" s="12" t="s">
        <v>309</v>
      </c>
      <c r="C281" s="13">
        <v>0</v>
      </c>
    </row>
    <row r="282" spans="1:3" ht="16.5" customHeight="1">
      <c r="A282" s="11">
        <v>1010905</v>
      </c>
      <c r="B282" s="12" t="s">
        <v>310</v>
      </c>
      <c r="C282" s="13">
        <v>0</v>
      </c>
    </row>
    <row r="283" spans="1:3" ht="16.5" customHeight="1">
      <c r="A283" s="11">
        <v>1010906</v>
      </c>
      <c r="B283" s="12" t="s">
        <v>311</v>
      </c>
      <c r="C283" s="13">
        <v>56</v>
      </c>
    </row>
    <row r="284" spans="1:3" ht="16.5" customHeight="1">
      <c r="A284" s="11">
        <v>1010918</v>
      </c>
      <c r="B284" s="12" t="s">
        <v>312</v>
      </c>
      <c r="C284" s="13">
        <v>0</v>
      </c>
    </row>
    <row r="285" spans="1:3" ht="16.5" customHeight="1">
      <c r="A285" s="11">
        <v>1010919</v>
      </c>
      <c r="B285" s="12" t="s">
        <v>313</v>
      </c>
      <c r="C285" s="13">
        <v>54</v>
      </c>
    </row>
    <row r="286" spans="1:3" ht="16.5" customHeight="1">
      <c r="A286" s="11">
        <v>1010920</v>
      </c>
      <c r="B286" s="12" t="s">
        <v>314</v>
      </c>
      <c r="C286" s="13">
        <v>1</v>
      </c>
    </row>
    <row r="287" spans="1:3" ht="16.5" customHeight="1">
      <c r="A287" s="11">
        <v>1010921</v>
      </c>
      <c r="B287" s="12" t="s">
        <v>315</v>
      </c>
      <c r="C287" s="13">
        <v>0</v>
      </c>
    </row>
    <row r="288" spans="1:3" ht="16.5" customHeight="1">
      <c r="A288" s="11">
        <v>1010922</v>
      </c>
      <c r="B288" s="12" t="s">
        <v>316</v>
      </c>
      <c r="C288" s="13">
        <v>0</v>
      </c>
    </row>
    <row r="289" spans="1:3" ht="16.5" customHeight="1">
      <c r="A289" s="11">
        <v>10110</v>
      </c>
      <c r="B289" s="12" t="s">
        <v>317</v>
      </c>
      <c r="C289" s="13">
        <f>SUM(C290:C297)</f>
        <v>3347</v>
      </c>
    </row>
    <row r="290" spans="1:3" ht="16.5" customHeight="1">
      <c r="A290" s="11">
        <v>1011001</v>
      </c>
      <c r="B290" s="12" t="s">
        <v>318</v>
      </c>
      <c r="C290" s="13">
        <v>2075</v>
      </c>
    </row>
    <row r="291" spans="1:3" ht="16.5" customHeight="1">
      <c r="A291" s="11">
        <v>1011002</v>
      </c>
      <c r="B291" s="12" t="s">
        <v>319</v>
      </c>
      <c r="C291" s="13">
        <v>2</v>
      </c>
    </row>
    <row r="292" spans="1:3" ht="16.5" customHeight="1">
      <c r="A292" s="11">
        <v>1011003</v>
      </c>
      <c r="B292" s="12" t="s">
        <v>320</v>
      </c>
      <c r="C292" s="13">
        <v>986</v>
      </c>
    </row>
    <row r="293" spans="1:3" ht="16.5" customHeight="1">
      <c r="A293" s="11">
        <v>1011004</v>
      </c>
      <c r="B293" s="12" t="s">
        <v>321</v>
      </c>
      <c r="C293" s="13">
        <v>0</v>
      </c>
    </row>
    <row r="294" spans="1:3" ht="16.5" customHeight="1">
      <c r="A294" s="11">
        <v>1011005</v>
      </c>
      <c r="B294" s="12" t="s">
        <v>322</v>
      </c>
      <c r="C294" s="13">
        <v>0</v>
      </c>
    </row>
    <row r="295" spans="1:3" ht="16.5" customHeight="1">
      <c r="A295" s="11">
        <v>1011006</v>
      </c>
      <c r="B295" s="12" t="s">
        <v>323</v>
      </c>
      <c r="C295" s="13">
        <v>33</v>
      </c>
    </row>
    <row r="296" spans="1:3" ht="16.5" customHeight="1">
      <c r="A296" s="11">
        <v>1011019</v>
      </c>
      <c r="B296" s="12" t="s">
        <v>324</v>
      </c>
      <c r="C296" s="13">
        <v>16</v>
      </c>
    </row>
    <row r="297" spans="1:3" ht="16.5" customHeight="1">
      <c r="A297" s="11">
        <v>1011020</v>
      </c>
      <c r="B297" s="12" t="s">
        <v>325</v>
      </c>
      <c r="C297" s="13">
        <v>235</v>
      </c>
    </row>
    <row r="298" spans="1:3" ht="16.5" customHeight="1">
      <c r="A298" s="11">
        <v>10111</v>
      </c>
      <c r="B298" s="12" t="s">
        <v>326</v>
      </c>
      <c r="C298" s="13">
        <f>SUM(C299,C302:C303)</f>
        <v>379</v>
      </c>
    </row>
    <row r="299" spans="1:3" ht="16.5" customHeight="1">
      <c r="A299" s="11">
        <v>1011101</v>
      </c>
      <c r="B299" s="12" t="s">
        <v>327</v>
      </c>
      <c r="C299" s="13">
        <f>SUM(C300:C301)</f>
        <v>0</v>
      </c>
    </row>
    <row r="300" spans="1:3" ht="16.5" customHeight="1">
      <c r="A300" s="11">
        <v>101110101</v>
      </c>
      <c r="B300" s="11" t="s">
        <v>328</v>
      </c>
      <c r="C300" s="13">
        <v>0</v>
      </c>
    </row>
    <row r="301" spans="1:3" ht="16.5" customHeight="1">
      <c r="A301" s="11">
        <v>101110109</v>
      </c>
      <c r="B301" s="11" t="s">
        <v>329</v>
      </c>
      <c r="C301" s="13">
        <v>0</v>
      </c>
    </row>
    <row r="302" spans="1:3" ht="16.5" customHeight="1">
      <c r="A302" s="11">
        <v>1011119</v>
      </c>
      <c r="B302" s="12" t="s">
        <v>330</v>
      </c>
      <c r="C302" s="13">
        <v>377</v>
      </c>
    </row>
    <row r="303" spans="1:3" ht="16.5" customHeight="1">
      <c r="A303" s="11">
        <v>1011120</v>
      </c>
      <c r="B303" s="12" t="s">
        <v>331</v>
      </c>
      <c r="C303" s="13">
        <v>2</v>
      </c>
    </row>
    <row r="304" spans="1:3" ht="16.5" customHeight="1">
      <c r="A304" s="11">
        <v>10112</v>
      </c>
      <c r="B304" s="12" t="s">
        <v>332</v>
      </c>
      <c r="C304" s="13">
        <f>SUM(C305:C312)</f>
        <v>1747</v>
      </c>
    </row>
    <row r="305" spans="1:3" ht="16.5" customHeight="1">
      <c r="A305" s="11">
        <v>1011201</v>
      </c>
      <c r="B305" s="12" t="s">
        <v>333</v>
      </c>
      <c r="C305" s="13">
        <v>505</v>
      </c>
    </row>
    <row r="306" spans="1:3" ht="16.5" customHeight="1">
      <c r="A306" s="11">
        <v>1011202</v>
      </c>
      <c r="B306" s="12" t="s">
        <v>334</v>
      </c>
      <c r="C306" s="13">
        <v>0</v>
      </c>
    </row>
    <row r="307" spans="1:3" ht="16.5" customHeight="1">
      <c r="A307" s="11">
        <v>1011203</v>
      </c>
      <c r="B307" s="12" t="s">
        <v>335</v>
      </c>
      <c r="C307" s="13">
        <v>8</v>
      </c>
    </row>
    <row r="308" spans="1:3" ht="16.5" customHeight="1">
      <c r="A308" s="11">
        <v>1011204</v>
      </c>
      <c r="B308" s="12" t="s">
        <v>336</v>
      </c>
      <c r="C308" s="13">
        <v>0</v>
      </c>
    </row>
    <row r="309" spans="1:3" ht="16.5" customHeight="1">
      <c r="A309" s="11">
        <v>1011205</v>
      </c>
      <c r="B309" s="12" t="s">
        <v>337</v>
      </c>
      <c r="C309" s="13">
        <v>101</v>
      </c>
    </row>
    <row r="310" spans="1:3" ht="16.5" customHeight="1">
      <c r="A310" s="11">
        <v>1011206</v>
      </c>
      <c r="B310" s="12" t="s">
        <v>338</v>
      </c>
      <c r="C310" s="13">
        <v>0</v>
      </c>
    </row>
    <row r="311" spans="1:3" ht="16.5" customHeight="1">
      <c r="A311" s="11">
        <v>1011219</v>
      </c>
      <c r="B311" s="12" t="s">
        <v>339</v>
      </c>
      <c r="C311" s="13">
        <v>1130</v>
      </c>
    </row>
    <row r="312" spans="1:3" ht="16.5" customHeight="1">
      <c r="A312" s="11">
        <v>1011220</v>
      </c>
      <c r="B312" s="12" t="s">
        <v>340</v>
      </c>
      <c r="C312" s="13">
        <v>3</v>
      </c>
    </row>
    <row r="313" spans="1:3" ht="16.5" customHeight="1">
      <c r="A313" s="11">
        <v>10113</v>
      </c>
      <c r="B313" s="12" t="s">
        <v>341</v>
      </c>
      <c r="C313" s="13">
        <f>SUM(C314:C321)</f>
        <v>1315</v>
      </c>
    </row>
    <row r="314" spans="1:3" ht="16.5" customHeight="1">
      <c r="A314" s="11">
        <v>1011301</v>
      </c>
      <c r="B314" s="12" t="s">
        <v>342</v>
      </c>
      <c r="C314" s="13">
        <v>0</v>
      </c>
    </row>
    <row r="315" spans="1:3" ht="16.5" customHeight="1">
      <c r="A315" s="11">
        <v>1011302</v>
      </c>
      <c r="B315" s="12" t="s">
        <v>343</v>
      </c>
      <c r="C315" s="13">
        <v>0</v>
      </c>
    </row>
    <row r="316" spans="1:3" ht="16.5" customHeight="1">
      <c r="A316" s="11">
        <v>1011303</v>
      </c>
      <c r="B316" s="12" t="s">
        <v>344</v>
      </c>
      <c r="C316" s="13">
        <v>666</v>
      </c>
    </row>
    <row r="317" spans="1:3" ht="16.5" customHeight="1">
      <c r="A317" s="11">
        <v>1011304</v>
      </c>
      <c r="B317" s="12" t="s">
        <v>345</v>
      </c>
      <c r="C317" s="13">
        <v>0</v>
      </c>
    </row>
    <row r="318" spans="1:3" ht="16.5" customHeight="1">
      <c r="A318" s="11">
        <v>1011305</v>
      </c>
      <c r="B318" s="12" t="s">
        <v>346</v>
      </c>
      <c r="C318" s="13">
        <v>0</v>
      </c>
    </row>
    <row r="319" spans="1:3" ht="16.5" customHeight="1">
      <c r="A319" s="11">
        <v>1011306</v>
      </c>
      <c r="B319" s="12" t="s">
        <v>347</v>
      </c>
      <c r="C319" s="13">
        <v>4</v>
      </c>
    </row>
    <row r="320" spans="1:3" ht="16.5" customHeight="1">
      <c r="A320" s="11">
        <v>1011319</v>
      </c>
      <c r="B320" s="12" t="s">
        <v>348</v>
      </c>
      <c r="C320" s="13">
        <v>640</v>
      </c>
    </row>
    <row r="321" spans="1:3" ht="16.5" customHeight="1">
      <c r="A321" s="11">
        <v>1011320</v>
      </c>
      <c r="B321" s="12" t="s">
        <v>349</v>
      </c>
      <c r="C321" s="13">
        <v>5</v>
      </c>
    </row>
    <row r="322" spans="1:3" ht="16.5" customHeight="1">
      <c r="A322" s="11">
        <v>10114</v>
      </c>
      <c r="B322" s="12" t="s">
        <v>350</v>
      </c>
      <c r="C322" s="13">
        <f>SUM(C323:C324)</f>
        <v>2</v>
      </c>
    </row>
    <row r="323" spans="1:3" ht="16.5" customHeight="1">
      <c r="A323" s="11">
        <v>1011401</v>
      </c>
      <c r="B323" s="12" t="s">
        <v>351</v>
      </c>
      <c r="C323" s="13">
        <v>2</v>
      </c>
    </row>
    <row r="324" spans="1:3" ht="16.5" customHeight="1">
      <c r="A324" s="11">
        <v>1011420</v>
      </c>
      <c r="B324" s="12" t="s">
        <v>352</v>
      </c>
      <c r="C324" s="13">
        <v>0</v>
      </c>
    </row>
    <row r="325" spans="1:3" ht="16.5" customHeight="1">
      <c r="A325" s="11">
        <v>10115</v>
      </c>
      <c r="B325" s="12" t="s">
        <v>353</v>
      </c>
      <c r="C325" s="13">
        <f>SUM(C326:C327)</f>
        <v>0</v>
      </c>
    </row>
    <row r="326" spans="1:3" ht="16.5" customHeight="1">
      <c r="A326" s="11">
        <v>1011501</v>
      </c>
      <c r="B326" s="12" t="s">
        <v>354</v>
      </c>
      <c r="C326" s="13">
        <v>0</v>
      </c>
    </row>
    <row r="327" spans="1:3" ht="16.5" customHeight="1">
      <c r="A327" s="11">
        <v>1011520</v>
      </c>
      <c r="B327" s="12" t="s">
        <v>355</v>
      </c>
      <c r="C327" s="13">
        <v>0</v>
      </c>
    </row>
    <row r="328" spans="1:3" ht="16.5" customHeight="1">
      <c r="A328" s="11">
        <v>10116</v>
      </c>
      <c r="B328" s="12" t="s">
        <v>356</v>
      </c>
      <c r="C328" s="13">
        <f>SUM(C329:C330)</f>
        <v>0</v>
      </c>
    </row>
    <row r="329" spans="1:3" ht="16.5" customHeight="1">
      <c r="A329" s="11">
        <v>1011601</v>
      </c>
      <c r="B329" s="12" t="s">
        <v>357</v>
      </c>
      <c r="C329" s="13">
        <v>0</v>
      </c>
    </row>
    <row r="330" spans="1:3" ht="16.5" customHeight="1">
      <c r="A330" s="11">
        <v>1011620</v>
      </c>
      <c r="B330" s="12" t="s">
        <v>358</v>
      </c>
      <c r="C330" s="13">
        <v>0</v>
      </c>
    </row>
    <row r="331" spans="1:3" ht="16.5" customHeight="1">
      <c r="A331" s="11">
        <v>10117</v>
      </c>
      <c r="B331" s="12" t="s">
        <v>359</v>
      </c>
      <c r="C331" s="13">
        <f>SUM(C332,C336,C340:C341)</f>
        <v>0</v>
      </c>
    </row>
    <row r="332" spans="1:3" ht="16.5" customHeight="1">
      <c r="A332" s="11">
        <v>1011701</v>
      </c>
      <c r="B332" s="12" t="s">
        <v>360</v>
      </c>
      <c r="C332" s="13">
        <f>SUM(C333:C335)</f>
        <v>0</v>
      </c>
    </row>
    <row r="333" spans="1:3" ht="16.5" customHeight="1">
      <c r="A333" s="11">
        <v>101170101</v>
      </c>
      <c r="B333" s="11" t="s">
        <v>361</v>
      </c>
      <c r="C333" s="13">
        <v>0</v>
      </c>
    </row>
    <row r="334" spans="1:3" ht="16.5" customHeight="1">
      <c r="A334" s="11">
        <v>101170102</v>
      </c>
      <c r="B334" s="11" t="s">
        <v>362</v>
      </c>
      <c r="C334" s="13">
        <v>0</v>
      </c>
    </row>
    <row r="335" spans="1:3" ht="16.5" customHeight="1">
      <c r="A335" s="11">
        <v>101170103</v>
      </c>
      <c r="B335" s="11" t="s">
        <v>363</v>
      </c>
      <c r="C335" s="13">
        <v>0</v>
      </c>
    </row>
    <row r="336" spans="1:3" ht="16.5" customHeight="1">
      <c r="A336" s="11">
        <v>1011703</v>
      </c>
      <c r="B336" s="12" t="s">
        <v>364</v>
      </c>
      <c r="C336" s="13">
        <f>SUM(C337:C339)</f>
        <v>0</v>
      </c>
    </row>
    <row r="337" spans="1:3" ht="16.5" customHeight="1">
      <c r="A337" s="11">
        <v>101170301</v>
      </c>
      <c r="B337" s="11" t="s">
        <v>365</v>
      </c>
      <c r="C337" s="13">
        <v>0</v>
      </c>
    </row>
    <row r="338" spans="1:3" ht="16.5" customHeight="1">
      <c r="A338" s="11">
        <v>101170302</v>
      </c>
      <c r="B338" s="11" t="s">
        <v>366</v>
      </c>
      <c r="C338" s="13">
        <v>0</v>
      </c>
    </row>
    <row r="339" spans="1:3" ht="16.5" customHeight="1">
      <c r="A339" s="11">
        <v>101170303</v>
      </c>
      <c r="B339" s="11" t="s">
        <v>367</v>
      </c>
      <c r="C339" s="13">
        <v>0</v>
      </c>
    </row>
    <row r="340" spans="1:3" ht="16.5" customHeight="1">
      <c r="A340" s="11">
        <v>1011720</v>
      </c>
      <c r="B340" s="12" t="s">
        <v>368</v>
      </c>
      <c r="C340" s="13">
        <v>0</v>
      </c>
    </row>
    <row r="341" spans="1:3" ht="16.5" customHeight="1">
      <c r="A341" s="11">
        <v>1011721</v>
      </c>
      <c r="B341" s="12" t="s">
        <v>369</v>
      </c>
      <c r="C341" s="13">
        <v>0</v>
      </c>
    </row>
    <row r="342" spans="1:3" ht="16.5" customHeight="1">
      <c r="A342" s="11">
        <v>10118</v>
      </c>
      <c r="B342" s="12" t="s">
        <v>370</v>
      </c>
      <c r="C342" s="13">
        <f>SUM(C343:C345)</f>
        <v>16160</v>
      </c>
    </row>
    <row r="343" spans="1:3" ht="16.5" customHeight="1">
      <c r="A343" s="11">
        <v>1011801</v>
      </c>
      <c r="B343" s="12" t="s">
        <v>371</v>
      </c>
      <c r="C343" s="13">
        <v>12942</v>
      </c>
    </row>
    <row r="344" spans="1:3" ht="16.5" customHeight="1">
      <c r="A344" s="11">
        <v>1011802</v>
      </c>
      <c r="B344" s="12" t="s">
        <v>372</v>
      </c>
      <c r="C344" s="13">
        <v>0</v>
      </c>
    </row>
    <row r="345" spans="1:3" ht="16.5" customHeight="1">
      <c r="A345" s="11">
        <v>1011820</v>
      </c>
      <c r="B345" s="12" t="s">
        <v>373</v>
      </c>
      <c r="C345" s="13">
        <v>3218</v>
      </c>
    </row>
    <row r="346" spans="1:3" ht="16.5" customHeight="1">
      <c r="A346" s="11">
        <v>10119</v>
      </c>
      <c r="B346" s="12" t="s">
        <v>374</v>
      </c>
      <c r="C346" s="13">
        <f>SUM(C347:C348)</f>
        <v>1973</v>
      </c>
    </row>
    <row r="347" spans="1:3" ht="16.5" customHeight="1">
      <c r="A347" s="11">
        <v>1011901</v>
      </c>
      <c r="B347" s="12" t="s">
        <v>375</v>
      </c>
      <c r="C347" s="13">
        <v>1973</v>
      </c>
    </row>
    <row r="348" spans="1:3" ht="16.5" customHeight="1">
      <c r="A348" s="11">
        <v>1011920</v>
      </c>
      <c r="B348" s="12" t="s">
        <v>376</v>
      </c>
      <c r="C348" s="13">
        <v>0</v>
      </c>
    </row>
    <row r="349" spans="1:3" ht="16.5" customHeight="1">
      <c r="A349" s="11">
        <v>10120</v>
      </c>
      <c r="B349" s="12" t="s">
        <v>377</v>
      </c>
      <c r="C349" s="13">
        <f>SUM(C350:C351)</f>
        <v>0</v>
      </c>
    </row>
    <row r="350" spans="1:3" ht="16.5" customHeight="1">
      <c r="A350" s="11">
        <v>1012001</v>
      </c>
      <c r="B350" s="12" t="s">
        <v>378</v>
      </c>
      <c r="C350" s="13">
        <v>0</v>
      </c>
    </row>
    <row r="351" spans="1:3" ht="16.5" customHeight="1">
      <c r="A351" s="11">
        <v>1012020</v>
      </c>
      <c r="B351" s="12" t="s">
        <v>379</v>
      </c>
      <c r="C351" s="13">
        <v>0</v>
      </c>
    </row>
    <row r="352" spans="1:3" ht="16.5" customHeight="1">
      <c r="A352" s="11">
        <v>10121</v>
      </c>
      <c r="B352" s="12" t="s">
        <v>380</v>
      </c>
      <c r="C352" s="13">
        <f>C353+C354</f>
        <v>0</v>
      </c>
    </row>
    <row r="353" spans="1:3" ht="16.5" customHeight="1">
      <c r="A353" s="11">
        <v>1012101</v>
      </c>
      <c r="B353" s="12" t="s">
        <v>381</v>
      </c>
      <c r="C353" s="13">
        <v>0</v>
      </c>
    </row>
    <row r="354" spans="1:3" ht="16.5" customHeight="1">
      <c r="A354" s="11">
        <v>1012120</v>
      </c>
      <c r="B354" s="12" t="s">
        <v>382</v>
      </c>
      <c r="C354" s="13">
        <v>0</v>
      </c>
    </row>
    <row r="355" spans="1:3" ht="16.5" customHeight="1">
      <c r="A355" s="11">
        <v>10199</v>
      </c>
      <c r="B355" s="12" t="s">
        <v>383</v>
      </c>
      <c r="C355" s="13">
        <f>SUM(C356:C357)</f>
        <v>0</v>
      </c>
    </row>
    <row r="356" spans="1:3" ht="16.5" customHeight="1">
      <c r="A356" s="11">
        <v>1019901</v>
      </c>
      <c r="B356" s="12" t="s">
        <v>384</v>
      </c>
      <c r="C356" s="13">
        <v>0</v>
      </c>
    </row>
    <row r="357" spans="1:3" ht="16.5" customHeight="1">
      <c r="A357" s="11">
        <v>1019920</v>
      </c>
      <c r="B357" s="12" t="s">
        <v>385</v>
      </c>
      <c r="C357" s="13">
        <v>0</v>
      </c>
    </row>
    <row r="358" spans="1:3" ht="16.5" customHeight="1">
      <c r="A358" s="11">
        <v>103</v>
      </c>
      <c r="B358" s="12" t="s">
        <v>386</v>
      </c>
      <c r="C358" s="13">
        <f>SUM(C359,C384,C580,C610,C629,C678,C681,C687)</f>
        <v>24984</v>
      </c>
    </row>
    <row r="359" spans="1:3" ht="16.5" customHeight="1">
      <c r="A359" s="11">
        <v>10302</v>
      </c>
      <c r="B359" s="12" t="s">
        <v>387</v>
      </c>
      <c r="C359" s="13">
        <f>SUM(C360,C367:C370,C373:C381)</f>
        <v>6382</v>
      </c>
    </row>
    <row r="360" spans="1:3" ht="16.5" customHeight="1">
      <c r="A360" s="11">
        <v>1030203</v>
      </c>
      <c r="B360" s="12" t="s">
        <v>388</v>
      </c>
      <c r="C360" s="13">
        <f>SUM(C361:C366)</f>
        <v>260</v>
      </c>
    </row>
    <row r="361" spans="1:3" ht="16.5" customHeight="1">
      <c r="A361" s="11">
        <v>103020301</v>
      </c>
      <c r="B361" s="11" t="s">
        <v>389</v>
      </c>
      <c r="C361" s="13">
        <v>260</v>
      </c>
    </row>
    <row r="362" spans="1:3" ht="16.5" customHeight="1">
      <c r="A362" s="11">
        <v>103020302</v>
      </c>
      <c r="B362" s="11" t="s">
        <v>390</v>
      </c>
      <c r="C362" s="13">
        <v>0</v>
      </c>
    </row>
    <row r="363" spans="1:3" ht="16.5" customHeight="1">
      <c r="A363" s="11">
        <v>103020303</v>
      </c>
      <c r="B363" s="11" t="s">
        <v>391</v>
      </c>
      <c r="C363" s="13">
        <v>0</v>
      </c>
    </row>
    <row r="364" spans="1:3" ht="16.5" customHeight="1">
      <c r="A364" s="11">
        <v>103020304</v>
      </c>
      <c r="B364" s="11" t="s">
        <v>392</v>
      </c>
      <c r="C364" s="13">
        <v>0</v>
      </c>
    </row>
    <row r="365" spans="1:3" ht="16.5" customHeight="1">
      <c r="A365" s="11">
        <v>103020305</v>
      </c>
      <c r="B365" s="11" t="s">
        <v>393</v>
      </c>
      <c r="C365" s="13">
        <v>0</v>
      </c>
    </row>
    <row r="366" spans="1:3" ht="16.5" customHeight="1">
      <c r="A366" s="11">
        <v>103020399</v>
      </c>
      <c r="B366" s="11" t="s">
        <v>394</v>
      </c>
      <c r="C366" s="13">
        <v>0</v>
      </c>
    </row>
    <row r="367" spans="1:3" ht="16.5" customHeight="1">
      <c r="A367" s="11">
        <v>1030205</v>
      </c>
      <c r="B367" s="12" t="s">
        <v>395</v>
      </c>
      <c r="C367" s="13">
        <v>0</v>
      </c>
    </row>
    <row r="368" spans="1:3" ht="16.5" customHeight="1">
      <c r="A368" s="11">
        <v>1030210</v>
      </c>
      <c r="B368" s="12" t="s">
        <v>396</v>
      </c>
      <c r="C368" s="13">
        <v>0</v>
      </c>
    </row>
    <row r="369" spans="1:3" ht="16.5" customHeight="1">
      <c r="A369" s="11">
        <v>1030212</v>
      </c>
      <c r="B369" s="12" t="s">
        <v>397</v>
      </c>
      <c r="C369" s="13">
        <v>0</v>
      </c>
    </row>
    <row r="370" spans="1:3" ht="16.5" customHeight="1">
      <c r="A370" s="11">
        <v>1030216</v>
      </c>
      <c r="B370" s="12" t="s">
        <v>398</v>
      </c>
      <c r="C370" s="13">
        <f>SUM(C371:C372)</f>
        <v>247</v>
      </c>
    </row>
    <row r="371" spans="1:3" ht="16.5" customHeight="1">
      <c r="A371" s="11">
        <v>103021601</v>
      </c>
      <c r="B371" s="11" t="s">
        <v>399</v>
      </c>
      <c r="C371" s="13">
        <v>247</v>
      </c>
    </row>
    <row r="372" spans="1:3" ht="16.5" customHeight="1">
      <c r="A372" s="11">
        <v>103021699</v>
      </c>
      <c r="B372" s="11" t="s">
        <v>400</v>
      </c>
      <c r="C372" s="13">
        <v>0</v>
      </c>
    </row>
    <row r="373" spans="1:3" ht="16.5" customHeight="1">
      <c r="A373" s="11">
        <v>1030217</v>
      </c>
      <c r="B373" s="12" t="s">
        <v>401</v>
      </c>
      <c r="C373" s="13">
        <v>0</v>
      </c>
    </row>
    <row r="374" spans="1:3" ht="16.5" customHeight="1">
      <c r="A374" s="11">
        <v>1030218</v>
      </c>
      <c r="B374" s="12" t="s">
        <v>402</v>
      </c>
      <c r="C374" s="13">
        <v>59</v>
      </c>
    </row>
    <row r="375" spans="1:3" ht="16.5" customHeight="1">
      <c r="A375" s="11">
        <v>1030219</v>
      </c>
      <c r="B375" s="12" t="s">
        <v>403</v>
      </c>
      <c r="C375" s="13">
        <v>2908</v>
      </c>
    </row>
    <row r="376" spans="1:3" ht="16.5" customHeight="1">
      <c r="A376" s="11">
        <v>1030220</v>
      </c>
      <c r="B376" s="12" t="s">
        <v>404</v>
      </c>
      <c r="C376" s="13">
        <v>2908</v>
      </c>
    </row>
    <row r="377" spans="1:3" ht="16.5" customHeight="1">
      <c r="A377" s="11">
        <v>1030222</v>
      </c>
      <c r="B377" s="12" t="s">
        <v>405</v>
      </c>
      <c r="C377" s="13">
        <v>0</v>
      </c>
    </row>
    <row r="378" spans="1:3" ht="16.5" customHeight="1">
      <c r="A378" s="11">
        <v>1030223</v>
      </c>
      <c r="B378" s="12" t="s">
        <v>406</v>
      </c>
      <c r="C378" s="13">
        <v>0</v>
      </c>
    </row>
    <row r="379" spans="1:3" ht="16.5" customHeight="1">
      <c r="A379" s="11">
        <v>1030224</v>
      </c>
      <c r="B379" s="12" t="s">
        <v>407</v>
      </c>
      <c r="C379" s="13">
        <v>0</v>
      </c>
    </row>
    <row r="380" spans="1:3" ht="16.5" customHeight="1">
      <c r="A380" s="11">
        <v>1030225</v>
      </c>
      <c r="B380" s="12" t="s">
        <v>408</v>
      </c>
      <c r="C380" s="13">
        <v>0</v>
      </c>
    </row>
    <row r="381" spans="1:3" ht="16.5" customHeight="1">
      <c r="A381" s="11">
        <v>1030299</v>
      </c>
      <c r="B381" s="12" t="s">
        <v>409</v>
      </c>
      <c r="C381" s="13">
        <f>C382+C383</f>
        <v>0</v>
      </c>
    </row>
    <row r="382" spans="1:3" ht="16.5" customHeight="1">
      <c r="A382" s="11">
        <v>103029901</v>
      </c>
      <c r="B382" s="11" t="s">
        <v>410</v>
      </c>
      <c r="C382" s="13">
        <v>0</v>
      </c>
    </row>
    <row r="383" spans="1:3" ht="16.5" customHeight="1">
      <c r="A383" s="11">
        <v>103029999</v>
      </c>
      <c r="B383" s="11" t="s">
        <v>411</v>
      </c>
      <c r="C383" s="13">
        <v>0</v>
      </c>
    </row>
    <row r="384" spans="1:3" ht="16.5" customHeight="1">
      <c r="A384" s="11">
        <v>10304</v>
      </c>
      <c r="B384" s="12" t="s">
        <v>412</v>
      </c>
      <c r="C384" s="13">
        <f>C385+C402+C406+C409+C414+C416+C419+C421+C423+C426+C429+C432+C434+C445+C448+C450+C452+C454+C456+C459+C464+C467+C472+C476+C478+C481+C487+C493+C499+C503+C506+C513+C518+C525+C528+C532+C541+C545+C549+C553+C558+C563+C566+C568+C570+C572+C575+C578</f>
        <v>1651</v>
      </c>
    </row>
    <row r="385" spans="1:3" ht="16.5" customHeight="1">
      <c r="A385" s="11">
        <v>1030401</v>
      </c>
      <c r="B385" s="12" t="s">
        <v>413</v>
      </c>
      <c r="C385" s="13">
        <f>SUM(C386:C401)</f>
        <v>3</v>
      </c>
    </row>
    <row r="386" spans="1:3" ht="16.5" customHeight="1">
      <c r="A386" s="11">
        <v>103040101</v>
      </c>
      <c r="B386" s="11" t="s">
        <v>414</v>
      </c>
      <c r="C386" s="13">
        <v>0</v>
      </c>
    </row>
    <row r="387" spans="1:3" ht="16.5" customHeight="1">
      <c r="A387" s="11">
        <v>103040102</v>
      </c>
      <c r="B387" s="11" t="s">
        <v>415</v>
      </c>
      <c r="C387" s="13">
        <v>0</v>
      </c>
    </row>
    <row r="388" spans="1:3" ht="16.5" customHeight="1">
      <c r="A388" s="11">
        <v>103040103</v>
      </c>
      <c r="B388" s="11" t="s">
        <v>416</v>
      </c>
      <c r="C388" s="13">
        <v>0</v>
      </c>
    </row>
    <row r="389" spans="1:3" ht="16.5" customHeight="1">
      <c r="A389" s="11">
        <v>103040104</v>
      </c>
      <c r="B389" s="11" t="s">
        <v>417</v>
      </c>
      <c r="C389" s="13">
        <v>0</v>
      </c>
    </row>
    <row r="390" spans="1:3" ht="16.5" customHeight="1">
      <c r="A390" s="11">
        <v>103040109</v>
      </c>
      <c r="B390" s="11" t="s">
        <v>418</v>
      </c>
      <c r="C390" s="13">
        <v>0</v>
      </c>
    </row>
    <row r="391" spans="1:3" ht="16.5" customHeight="1">
      <c r="A391" s="11">
        <v>103040110</v>
      </c>
      <c r="B391" s="11" t="s">
        <v>419</v>
      </c>
      <c r="C391" s="13">
        <v>3</v>
      </c>
    </row>
    <row r="392" spans="1:3" ht="16.5" customHeight="1">
      <c r="A392" s="11">
        <v>103040111</v>
      </c>
      <c r="B392" s="11" t="s">
        <v>420</v>
      </c>
      <c r="C392" s="13">
        <v>0</v>
      </c>
    </row>
    <row r="393" spans="1:3" ht="16.5" customHeight="1">
      <c r="A393" s="11">
        <v>103040112</v>
      </c>
      <c r="B393" s="11" t="s">
        <v>421</v>
      </c>
      <c r="C393" s="13">
        <v>0</v>
      </c>
    </row>
    <row r="394" spans="1:3" ht="16.5" customHeight="1">
      <c r="A394" s="11">
        <v>103040113</v>
      </c>
      <c r="B394" s="11" t="s">
        <v>422</v>
      </c>
      <c r="C394" s="13">
        <v>0</v>
      </c>
    </row>
    <row r="395" spans="1:3" ht="16.5" customHeight="1">
      <c r="A395" s="11">
        <v>103040116</v>
      </c>
      <c r="B395" s="11" t="s">
        <v>423</v>
      </c>
      <c r="C395" s="13">
        <v>0</v>
      </c>
    </row>
    <row r="396" spans="1:3" ht="16.5" customHeight="1">
      <c r="A396" s="11">
        <v>103040117</v>
      </c>
      <c r="B396" s="11" t="s">
        <v>424</v>
      </c>
      <c r="C396" s="13">
        <v>0</v>
      </c>
    </row>
    <row r="397" spans="1:3" ht="16.5" customHeight="1">
      <c r="A397" s="11">
        <v>103040120</v>
      </c>
      <c r="B397" s="11" t="s">
        <v>425</v>
      </c>
      <c r="C397" s="13">
        <v>0</v>
      </c>
    </row>
    <row r="398" spans="1:3" ht="16.5" customHeight="1">
      <c r="A398" s="11">
        <v>103040121</v>
      </c>
      <c r="B398" s="11" t="s">
        <v>426</v>
      </c>
      <c r="C398" s="13">
        <v>0</v>
      </c>
    </row>
    <row r="399" spans="1:3" ht="16.5" customHeight="1">
      <c r="A399" s="11">
        <v>103040122</v>
      </c>
      <c r="B399" s="11" t="s">
        <v>427</v>
      </c>
      <c r="C399" s="13">
        <v>0</v>
      </c>
    </row>
    <row r="400" spans="1:3" ht="16.5" customHeight="1">
      <c r="A400" s="11">
        <v>103040123</v>
      </c>
      <c r="B400" s="11" t="s">
        <v>428</v>
      </c>
      <c r="C400" s="13">
        <v>0</v>
      </c>
    </row>
    <row r="401" spans="1:3" ht="16.5" customHeight="1">
      <c r="A401" s="11">
        <v>103040150</v>
      </c>
      <c r="B401" s="11" t="s">
        <v>429</v>
      </c>
      <c r="C401" s="13">
        <v>0</v>
      </c>
    </row>
    <row r="402" spans="1:3" ht="16.5" customHeight="1">
      <c r="A402" s="11">
        <v>1030402</v>
      </c>
      <c r="B402" s="12" t="s">
        <v>430</v>
      </c>
      <c r="C402" s="13">
        <f>SUM(C403:C405)</f>
        <v>358</v>
      </c>
    </row>
    <row r="403" spans="1:3" ht="16.5" customHeight="1">
      <c r="A403" s="11">
        <v>103040201</v>
      </c>
      <c r="B403" s="11" t="s">
        <v>431</v>
      </c>
      <c r="C403" s="13">
        <v>358</v>
      </c>
    </row>
    <row r="404" spans="1:3" ht="16.5" customHeight="1">
      <c r="A404" s="11">
        <v>103040202</v>
      </c>
      <c r="B404" s="11" t="s">
        <v>432</v>
      </c>
      <c r="C404" s="13">
        <v>0</v>
      </c>
    </row>
    <row r="405" spans="1:3" ht="16.5" customHeight="1">
      <c r="A405" s="11">
        <v>103040250</v>
      </c>
      <c r="B405" s="11" t="s">
        <v>433</v>
      </c>
      <c r="C405" s="13">
        <v>0</v>
      </c>
    </row>
    <row r="406" spans="1:3" ht="16.5" customHeight="1">
      <c r="A406" s="11">
        <v>1030403</v>
      </c>
      <c r="B406" s="12" t="s">
        <v>434</v>
      </c>
      <c r="C406" s="13">
        <f>SUM(C407:C408)</f>
        <v>0</v>
      </c>
    </row>
    <row r="407" spans="1:3" ht="16.5" customHeight="1">
      <c r="A407" s="11">
        <v>103040305</v>
      </c>
      <c r="B407" s="11" t="s">
        <v>435</v>
      </c>
      <c r="C407" s="13">
        <v>0</v>
      </c>
    </row>
    <row r="408" spans="1:3" ht="16.5" customHeight="1">
      <c r="A408" s="11">
        <v>103040350</v>
      </c>
      <c r="B408" s="11" t="s">
        <v>436</v>
      </c>
      <c r="C408" s="13">
        <v>0</v>
      </c>
    </row>
    <row r="409" spans="1:3" ht="16.5" customHeight="1">
      <c r="A409" s="11">
        <v>1030404</v>
      </c>
      <c r="B409" s="12" t="s">
        <v>437</v>
      </c>
      <c r="C409" s="13">
        <f>SUM(C410:C413)</f>
        <v>0</v>
      </c>
    </row>
    <row r="410" spans="1:3" ht="16.5" customHeight="1">
      <c r="A410" s="11">
        <v>103040402</v>
      </c>
      <c r="B410" s="11" t="s">
        <v>438</v>
      </c>
      <c r="C410" s="13">
        <v>0</v>
      </c>
    </row>
    <row r="411" spans="1:3" ht="16.5" customHeight="1">
      <c r="A411" s="11">
        <v>103040403</v>
      </c>
      <c r="B411" s="11" t="s">
        <v>439</v>
      </c>
      <c r="C411" s="13">
        <v>0</v>
      </c>
    </row>
    <row r="412" spans="1:3" ht="16.5" customHeight="1">
      <c r="A412" s="11">
        <v>103040404</v>
      </c>
      <c r="B412" s="11" t="s">
        <v>440</v>
      </c>
      <c r="C412" s="13">
        <v>0</v>
      </c>
    </row>
    <row r="413" spans="1:3" ht="16.5" customHeight="1">
      <c r="A413" s="11">
        <v>103040450</v>
      </c>
      <c r="B413" s="11" t="s">
        <v>441</v>
      </c>
      <c r="C413" s="13">
        <v>0</v>
      </c>
    </row>
    <row r="414" spans="1:3" ht="16.5" customHeight="1">
      <c r="A414" s="11">
        <v>1030406</v>
      </c>
      <c r="B414" s="12" t="s">
        <v>442</v>
      </c>
      <c r="C414" s="13">
        <f>C415</f>
        <v>0</v>
      </c>
    </row>
    <row r="415" spans="1:3" ht="16.5" customHeight="1">
      <c r="A415" s="11">
        <v>103040650</v>
      </c>
      <c r="B415" s="11" t="s">
        <v>443</v>
      </c>
      <c r="C415" s="13">
        <v>0</v>
      </c>
    </row>
    <row r="416" spans="1:3" ht="16.5" customHeight="1">
      <c r="A416" s="11">
        <v>1030407</v>
      </c>
      <c r="B416" s="12" t="s">
        <v>444</v>
      </c>
      <c r="C416" s="13">
        <f>SUM(C417:C418)</f>
        <v>0</v>
      </c>
    </row>
    <row r="417" spans="1:3" ht="16.5" customHeight="1">
      <c r="A417" s="11">
        <v>103040702</v>
      </c>
      <c r="B417" s="11" t="s">
        <v>445</v>
      </c>
      <c r="C417" s="13">
        <v>0</v>
      </c>
    </row>
    <row r="418" spans="1:3" ht="16.5" customHeight="1">
      <c r="A418" s="11">
        <v>103040750</v>
      </c>
      <c r="B418" s="11" t="s">
        <v>446</v>
      </c>
      <c r="C418" s="13">
        <v>0</v>
      </c>
    </row>
    <row r="419" spans="1:3" ht="16.5" customHeight="1">
      <c r="A419" s="11">
        <v>1030408</v>
      </c>
      <c r="B419" s="12" t="s">
        <v>447</v>
      </c>
      <c r="C419" s="13">
        <f>C420</f>
        <v>0</v>
      </c>
    </row>
    <row r="420" spans="1:3" ht="16.5" customHeight="1">
      <c r="A420" s="11">
        <v>103040850</v>
      </c>
      <c r="B420" s="11" t="s">
        <v>448</v>
      </c>
      <c r="C420" s="13">
        <v>0</v>
      </c>
    </row>
    <row r="421" spans="1:3" ht="16.5" customHeight="1">
      <c r="A421" s="11">
        <v>1030409</v>
      </c>
      <c r="B421" s="12" t="s">
        <v>449</v>
      </c>
      <c r="C421" s="13">
        <f>C422</f>
        <v>0</v>
      </c>
    </row>
    <row r="422" spans="1:3" ht="16.5" customHeight="1">
      <c r="A422" s="11">
        <v>103040950</v>
      </c>
      <c r="B422" s="11" t="s">
        <v>450</v>
      </c>
      <c r="C422" s="13">
        <v>0</v>
      </c>
    </row>
    <row r="423" spans="1:3" ht="16.5" customHeight="1">
      <c r="A423" s="11">
        <v>1030410</v>
      </c>
      <c r="B423" s="12" t="s">
        <v>451</v>
      </c>
      <c r="C423" s="13">
        <f>SUM(C424:C425)</f>
        <v>0</v>
      </c>
    </row>
    <row r="424" spans="1:3" ht="16.5" customHeight="1">
      <c r="A424" s="11">
        <v>103041001</v>
      </c>
      <c r="B424" s="11" t="s">
        <v>445</v>
      </c>
      <c r="C424" s="13">
        <v>0</v>
      </c>
    </row>
    <row r="425" spans="1:3" ht="16.5" customHeight="1">
      <c r="A425" s="11">
        <v>103041050</v>
      </c>
      <c r="B425" s="11" t="s">
        <v>452</v>
      </c>
      <c r="C425" s="13">
        <v>0</v>
      </c>
    </row>
    <row r="426" spans="1:3" ht="16.5" customHeight="1">
      <c r="A426" s="11">
        <v>1030413</v>
      </c>
      <c r="B426" s="12" t="s">
        <v>453</v>
      </c>
      <c r="C426" s="13">
        <f>SUM(C427:C428)</f>
        <v>0</v>
      </c>
    </row>
    <row r="427" spans="1:3" ht="16.5" customHeight="1">
      <c r="A427" s="11">
        <v>103041303</v>
      </c>
      <c r="B427" s="11" t="s">
        <v>454</v>
      </c>
      <c r="C427" s="13">
        <v>0</v>
      </c>
    </row>
    <row r="428" spans="1:3" ht="16.5" customHeight="1">
      <c r="A428" s="11">
        <v>103041350</v>
      </c>
      <c r="B428" s="11" t="s">
        <v>455</v>
      </c>
      <c r="C428" s="13">
        <v>0</v>
      </c>
    </row>
    <row r="429" spans="1:3" ht="16.5" customHeight="1">
      <c r="A429" s="11">
        <v>1030414</v>
      </c>
      <c r="B429" s="12" t="s">
        <v>456</v>
      </c>
      <c r="C429" s="13">
        <f>SUM(C430:C431)</f>
        <v>0</v>
      </c>
    </row>
    <row r="430" spans="1:3" ht="16.5" customHeight="1">
      <c r="A430" s="11">
        <v>103041403</v>
      </c>
      <c r="B430" s="11" t="s">
        <v>457</v>
      </c>
      <c r="C430" s="13">
        <v>0</v>
      </c>
    </row>
    <row r="431" spans="1:3" ht="16.5" customHeight="1">
      <c r="A431" s="11">
        <v>103041450</v>
      </c>
      <c r="B431" s="11" t="s">
        <v>458</v>
      </c>
      <c r="C431" s="13">
        <v>0</v>
      </c>
    </row>
    <row r="432" spans="1:3" ht="16.5" customHeight="1">
      <c r="A432" s="11">
        <v>1030415</v>
      </c>
      <c r="B432" s="12" t="s">
        <v>459</v>
      </c>
      <c r="C432" s="13">
        <f>C433</f>
        <v>0</v>
      </c>
    </row>
    <row r="433" spans="1:3" ht="16.5" customHeight="1">
      <c r="A433" s="11">
        <v>103041550</v>
      </c>
      <c r="B433" s="11" t="s">
        <v>460</v>
      </c>
      <c r="C433" s="13">
        <v>0</v>
      </c>
    </row>
    <row r="434" spans="1:3" ht="16.5" customHeight="1">
      <c r="A434" s="11">
        <v>1030416</v>
      </c>
      <c r="B434" s="12" t="s">
        <v>461</v>
      </c>
      <c r="C434" s="13">
        <f>SUM(C435:C444)</f>
        <v>0</v>
      </c>
    </row>
    <row r="435" spans="1:3" ht="16.5" customHeight="1">
      <c r="A435" s="11">
        <v>103041601</v>
      </c>
      <c r="B435" s="11" t="s">
        <v>462</v>
      </c>
      <c r="C435" s="13">
        <v>0</v>
      </c>
    </row>
    <row r="436" spans="1:3" ht="16.5" customHeight="1">
      <c r="A436" s="11">
        <v>103041602</v>
      </c>
      <c r="B436" s="11" t="s">
        <v>463</v>
      </c>
      <c r="C436" s="13">
        <v>0</v>
      </c>
    </row>
    <row r="437" spans="1:3" ht="16.5" customHeight="1">
      <c r="A437" s="11">
        <v>103041603</v>
      </c>
      <c r="B437" s="11" t="s">
        <v>464</v>
      </c>
      <c r="C437" s="13">
        <v>0</v>
      </c>
    </row>
    <row r="438" spans="1:3" ht="16.5" customHeight="1">
      <c r="A438" s="11">
        <v>103041604</v>
      </c>
      <c r="B438" s="11" t="s">
        <v>465</v>
      </c>
      <c r="C438" s="13">
        <v>0</v>
      </c>
    </row>
    <row r="439" spans="1:3" ht="16.5" customHeight="1">
      <c r="A439" s="11">
        <v>103041605</v>
      </c>
      <c r="B439" s="11" t="s">
        <v>466</v>
      </c>
      <c r="C439" s="13">
        <v>0</v>
      </c>
    </row>
    <row r="440" spans="1:3" ht="16.5" customHeight="1">
      <c r="A440" s="11">
        <v>103041607</v>
      </c>
      <c r="B440" s="11" t="s">
        <v>467</v>
      </c>
      <c r="C440" s="13">
        <v>0</v>
      </c>
    </row>
    <row r="441" spans="1:3" ht="16.5" customHeight="1">
      <c r="A441" s="11">
        <v>103041608</v>
      </c>
      <c r="B441" s="11" t="s">
        <v>445</v>
      </c>
      <c r="C441" s="13">
        <v>0</v>
      </c>
    </row>
    <row r="442" spans="1:3" ht="16.5" customHeight="1">
      <c r="A442" s="11">
        <v>103041616</v>
      </c>
      <c r="B442" s="11" t="s">
        <v>468</v>
      </c>
      <c r="C442" s="13">
        <v>0</v>
      </c>
    </row>
    <row r="443" spans="1:3" ht="16.5" customHeight="1">
      <c r="A443" s="11">
        <v>103041617</v>
      </c>
      <c r="B443" s="11" t="s">
        <v>469</v>
      </c>
      <c r="C443" s="13">
        <v>0</v>
      </c>
    </row>
    <row r="444" spans="1:3" ht="16.5" customHeight="1">
      <c r="A444" s="11">
        <v>103041650</v>
      </c>
      <c r="B444" s="11" t="s">
        <v>470</v>
      </c>
      <c r="C444" s="13">
        <v>0</v>
      </c>
    </row>
    <row r="445" spans="1:3" ht="16.5" customHeight="1">
      <c r="A445" s="11">
        <v>1030417</v>
      </c>
      <c r="B445" s="12" t="s">
        <v>471</v>
      </c>
      <c r="C445" s="13">
        <f>SUM(C446:C447)</f>
        <v>0</v>
      </c>
    </row>
    <row r="446" spans="1:3" ht="16.5" customHeight="1">
      <c r="A446" s="11">
        <v>103041704</v>
      </c>
      <c r="B446" s="11" t="s">
        <v>445</v>
      </c>
      <c r="C446" s="13">
        <v>0</v>
      </c>
    </row>
    <row r="447" spans="1:3" ht="16.5" customHeight="1">
      <c r="A447" s="11">
        <v>103041750</v>
      </c>
      <c r="B447" s="11" t="s">
        <v>472</v>
      </c>
      <c r="C447" s="13">
        <v>0</v>
      </c>
    </row>
    <row r="448" spans="1:3" ht="16.5" customHeight="1">
      <c r="A448" s="11">
        <v>1030418</v>
      </c>
      <c r="B448" s="12" t="s">
        <v>473</v>
      </c>
      <c r="C448" s="13">
        <f>C449</f>
        <v>0</v>
      </c>
    </row>
    <row r="449" spans="1:3" ht="16.5" customHeight="1">
      <c r="A449" s="11">
        <v>103041850</v>
      </c>
      <c r="B449" s="11" t="s">
        <v>474</v>
      </c>
      <c r="C449" s="13">
        <v>0</v>
      </c>
    </row>
    <row r="450" spans="1:3" ht="16.5" customHeight="1">
      <c r="A450" s="11">
        <v>1030419</v>
      </c>
      <c r="B450" s="12" t="s">
        <v>475</v>
      </c>
      <c r="C450" s="13">
        <f>C451</f>
        <v>0</v>
      </c>
    </row>
    <row r="451" spans="1:3" ht="16.5" customHeight="1">
      <c r="A451" s="11">
        <v>103041950</v>
      </c>
      <c r="B451" s="11" t="s">
        <v>476</v>
      </c>
      <c r="C451" s="13">
        <v>0</v>
      </c>
    </row>
    <row r="452" spans="1:3" ht="16.5" customHeight="1">
      <c r="A452" s="11">
        <v>1030420</v>
      </c>
      <c r="B452" s="12" t="s">
        <v>477</v>
      </c>
      <c r="C452" s="13">
        <f>C453</f>
        <v>0</v>
      </c>
    </row>
    <row r="453" spans="1:3" ht="16.5" customHeight="1">
      <c r="A453" s="11">
        <v>103042050</v>
      </c>
      <c r="B453" s="11" t="s">
        <v>478</v>
      </c>
      <c r="C453" s="13">
        <v>0</v>
      </c>
    </row>
    <row r="454" spans="1:3" ht="16.5" customHeight="1">
      <c r="A454" s="11">
        <v>1030422</v>
      </c>
      <c r="B454" s="12" t="s">
        <v>479</v>
      </c>
      <c r="C454" s="13">
        <f>C455</f>
        <v>0</v>
      </c>
    </row>
    <row r="455" spans="1:3" ht="16.5" customHeight="1">
      <c r="A455" s="11">
        <v>103042250</v>
      </c>
      <c r="B455" s="11" t="s">
        <v>480</v>
      </c>
      <c r="C455" s="13">
        <v>0</v>
      </c>
    </row>
    <row r="456" spans="1:3" ht="16.5" customHeight="1">
      <c r="A456" s="11">
        <v>1030424</v>
      </c>
      <c r="B456" s="12" t="s">
        <v>481</v>
      </c>
      <c r="C456" s="13">
        <f>SUM(C457:C458)</f>
        <v>986</v>
      </c>
    </row>
    <row r="457" spans="1:3" ht="16.5" customHeight="1">
      <c r="A457" s="11">
        <v>103042401</v>
      </c>
      <c r="B457" s="11" t="s">
        <v>482</v>
      </c>
      <c r="C457" s="13">
        <v>986</v>
      </c>
    </row>
    <row r="458" spans="1:3" ht="16.5" customHeight="1">
      <c r="A458" s="11">
        <v>103042450</v>
      </c>
      <c r="B458" s="11" t="s">
        <v>483</v>
      </c>
      <c r="C458" s="13">
        <v>0</v>
      </c>
    </row>
    <row r="459" spans="1:3" ht="16.5" customHeight="1">
      <c r="A459" s="11">
        <v>1030425</v>
      </c>
      <c r="B459" s="12" t="s">
        <v>484</v>
      </c>
      <c r="C459" s="13">
        <f>SUM(C460:C463)</f>
        <v>0</v>
      </c>
    </row>
    <row r="460" spans="1:3" ht="16.5" customHeight="1">
      <c r="A460" s="11">
        <v>103042502</v>
      </c>
      <c r="B460" s="11" t="s">
        <v>485</v>
      </c>
      <c r="C460" s="13">
        <v>0</v>
      </c>
    </row>
    <row r="461" spans="1:3" ht="16.5" customHeight="1">
      <c r="A461" s="11">
        <v>103042507</v>
      </c>
      <c r="B461" s="11" t="s">
        <v>486</v>
      </c>
      <c r="C461" s="13">
        <v>0</v>
      </c>
    </row>
    <row r="462" spans="1:3" ht="16.5" customHeight="1">
      <c r="A462" s="11">
        <v>103042508</v>
      </c>
      <c r="B462" s="11" t="s">
        <v>487</v>
      </c>
      <c r="C462" s="13">
        <v>0</v>
      </c>
    </row>
    <row r="463" spans="1:3" ht="16.5" customHeight="1">
      <c r="A463" s="11">
        <v>103042550</v>
      </c>
      <c r="B463" s="11" t="s">
        <v>488</v>
      </c>
      <c r="C463" s="13">
        <v>0</v>
      </c>
    </row>
    <row r="464" spans="1:3" ht="16.5" customHeight="1">
      <c r="A464" s="11">
        <v>1030426</v>
      </c>
      <c r="B464" s="12" t="s">
        <v>489</v>
      </c>
      <c r="C464" s="13">
        <f>SUM(C465:C466)</f>
        <v>0</v>
      </c>
    </row>
    <row r="465" spans="1:3" ht="16.5" customHeight="1">
      <c r="A465" s="11">
        <v>103042604</v>
      </c>
      <c r="B465" s="11" t="s">
        <v>490</v>
      </c>
      <c r="C465" s="13">
        <v>0</v>
      </c>
    </row>
    <row r="466" spans="1:3" ht="16.5" customHeight="1">
      <c r="A466" s="11">
        <v>103042650</v>
      </c>
      <c r="B466" s="11" t="s">
        <v>491</v>
      </c>
      <c r="C466" s="13">
        <v>0</v>
      </c>
    </row>
    <row r="467" spans="1:3" ht="16.5" customHeight="1">
      <c r="A467" s="11">
        <v>1030427</v>
      </c>
      <c r="B467" s="12" t="s">
        <v>492</v>
      </c>
      <c r="C467" s="13">
        <f>SUM(C468:C471)</f>
        <v>0</v>
      </c>
    </row>
    <row r="468" spans="1:3" ht="16.5" customHeight="1">
      <c r="A468" s="11">
        <v>103042707</v>
      </c>
      <c r="B468" s="11" t="s">
        <v>493</v>
      </c>
      <c r="C468" s="13">
        <v>0</v>
      </c>
    </row>
    <row r="469" spans="1:3" ht="16.5" customHeight="1">
      <c r="A469" s="11">
        <v>103042750</v>
      </c>
      <c r="B469" s="11" t="s">
        <v>494</v>
      </c>
      <c r="C469" s="13">
        <v>0</v>
      </c>
    </row>
    <row r="470" spans="1:3" ht="16.5" customHeight="1">
      <c r="A470" s="11">
        <v>103042751</v>
      </c>
      <c r="B470" s="11" t="s">
        <v>495</v>
      </c>
      <c r="C470" s="13">
        <v>0</v>
      </c>
    </row>
    <row r="471" spans="1:3" ht="16.5" customHeight="1">
      <c r="A471" s="11">
        <v>103042752</v>
      </c>
      <c r="B471" s="11" t="s">
        <v>496</v>
      </c>
      <c r="C471" s="13">
        <v>0</v>
      </c>
    </row>
    <row r="472" spans="1:3" ht="16.5" customHeight="1">
      <c r="A472" s="11">
        <v>1030429</v>
      </c>
      <c r="B472" s="12" t="s">
        <v>497</v>
      </c>
      <c r="C472" s="13">
        <f>SUM(C473:C475)</f>
        <v>0</v>
      </c>
    </row>
    <row r="473" spans="1:3" ht="16.5" customHeight="1">
      <c r="A473" s="11">
        <v>103042907</v>
      </c>
      <c r="B473" s="11" t="s">
        <v>498</v>
      </c>
      <c r="C473" s="13">
        <v>0</v>
      </c>
    </row>
    <row r="474" spans="1:3" ht="16.5" customHeight="1">
      <c r="A474" s="11">
        <v>103042908</v>
      </c>
      <c r="B474" s="11" t="s">
        <v>499</v>
      </c>
      <c r="C474" s="13">
        <v>0</v>
      </c>
    </row>
    <row r="475" spans="1:3" ht="16.5" customHeight="1">
      <c r="A475" s="11">
        <v>103042950</v>
      </c>
      <c r="B475" s="11" t="s">
        <v>500</v>
      </c>
      <c r="C475" s="13">
        <v>0</v>
      </c>
    </row>
    <row r="476" spans="1:3" ht="16.5" customHeight="1">
      <c r="A476" s="11">
        <v>1030430</v>
      </c>
      <c r="B476" s="12" t="s">
        <v>501</v>
      </c>
      <c r="C476" s="13">
        <f>C477</f>
        <v>0</v>
      </c>
    </row>
    <row r="477" spans="1:3" ht="16.5" customHeight="1">
      <c r="A477" s="11">
        <v>103043050</v>
      </c>
      <c r="B477" s="11" t="s">
        <v>502</v>
      </c>
      <c r="C477" s="13">
        <v>0</v>
      </c>
    </row>
    <row r="478" spans="1:3" ht="16.5" customHeight="1">
      <c r="A478" s="11">
        <v>1030431</v>
      </c>
      <c r="B478" s="12" t="s">
        <v>503</v>
      </c>
      <c r="C478" s="13">
        <f>SUM(C479:C480)</f>
        <v>0</v>
      </c>
    </row>
    <row r="479" spans="1:3" ht="16.5" customHeight="1">
      <c r="A479" s="11">
        <v>103043101</v>
      </c>
      <c r="B479" s="11" t="s">
        <v>504</v>
      </c>
      <c r="C479" s="13">
        <v>0</v>
      </c>
    </row>
    <row r="480" spans="1:3" ht="16.5" customHeight="1">
      <c r="A480" s="11">
        <v>103043150</v>
      </c>
      <c r="B480" s="11" t="s">
        <v>505</v>
      </c>
      <c r="C480" s="13">
        <v>0</v>
      </c>
    </row>
    <row r="481" spans="1:3" ht="16.5" customHeight="1">
      <c r="A481" s="11">
        <v>1030432</v>
      </c>
      <c r="B481" s="12" t="s">
        <v>506</v>
      </c>
      <c r="C481" s="13">
        <f>SUM(C482:C486)</f>
        <v>21</v>
      </c>
    </row>
    <row r="482" spans="1:3" ht="16.5" customHeight="1">
      <c r="A482" s="11">
        <v>103043204</v>
      </c>
      <c r="B482" s="11" t="s">
        <v>507</v>
      </c>
      <c r="C482" s="13">
        <v>0</v>
      </c>
    </row>
    <row r="483" spans="1:3" ht="16.5" customHeight="1">
      <c r="A483" s="11">
        <v>103043205</v>
      </c>
      <c r="B483" s="11" t="s">
        <v>508</v>
      </c>
      <c r="C483" s="13">
        <v>0</v>
      </c>
    </row>
    <row r="484" spans="1:3" ht="16.5" customHeight="1">
      <c r="A484" s="11">
        <v>103043208</v>
      </c>
      <c r="B484" s="11" t="s">
        <v>509</v>
      </c>
      <c r="C484" s="13">
        <v>20</v>
      </c>
    </row>
    <row r="485" spans="1:3" ht="16.5" customHeight="1">
      <c r="A485" s="11">
        <v>103043211</v>
      </c>
      <c r="B485" s="11" t="s">
        <v>510</v>
      </c>
      <c r="C485" s="13">
        <v>0</v>
      </c>
    </row>
    <row r="486" spans="1:3" ht="16.5" customHeight="1">
      <c r="A486" s="11">
        <v>103043250</v>
      </c>
      <c r="B486" s="11" t="s">
        <v>511</v>
      </c>
      <c r="C486" s="13">
        <v>1</v>
      </c>
    </row>
    <row r="487" spans="1:3" ht="16.5" customHeight="1">
      <c r="A487" s="11">
        <v>1030433</v>
      </c>
      <c r="B487" s="12" t="s">
        <v>512</v>
      </c>
      <c r="C487" s="13">
        <f>SUM(C488:C492)</f>
        <v>57</v>
      </c>
    </row>
    <row r="488" spans="1:3" ht="16.5" customHeight="1">
      <c r="A488" s="11">
        <v>103043306</v>
      </c>
      <c r="B488" s="11" t="s">
        <v>513</v>
      </c>
      <c r="C488" s="13">
        <v>0</v>
      </c>
    </row>
    <row r="489" spans="1:3" ht="16.5" customHeight="1">
      <c r="A489" s="11">
        <v>103043310</v>
      </c>
      <c r="B489" s="11" t="s">
        <v>445</v>
      </c>
      <c r="C489" s="13">
        <v>0</v>
      </c>
    </row>
    <row r="490" spans="1:3" ht="16.5" customHeight="1">
      <c r="A490" s="11">
        <v>103043311</v>
      </c>
      <c r="B490" s="11" t="s">
        <v>514</v>
      </c>
      <c r="C490" s="13">
        <v>0</v>
      </c>
    </row>
    <row r="491" spans="1:3" ht="16.5" customHeight="1">
      <c r="A491" s="11">
        <v>103043313</v>
      </c>
      <c r="B491" s="11" t="s">
        <v>515</v>
      </c>
      <c r="C491" s="13">
        <v>57</v>
      </c>
    </row>
    <row r="492" spans="1:3" ht="16.5" customHeight="1">
      <c r="A492" s="11">
        <v>103043350</v>
      </c>
      <c r="B492" s="11" t="s">
        <v>516</v>
      </c>
      <c r="C492" s="13">
        <v>0</v>
      </c>
    </row>
    <row r="493" spans="1:3" ht="16.5" customHeight="1">
      <c r="A493" s="11">
        <v>1030434</v>
      </c>
      <c r="B493" s="12" t="s">
        <v>517</v>
      </c>
      <c r="C493" s="13">
        <f>SUM(C494:C498)</f>
        <v>0</v>
      </c>
    </row>
    <row r="494" spans="1:3" ht="16.5" customHeight="1">
      <c r="A494" s="11">
        <v>103043401</v>
      </c>
      <c r="B494" s="11" t="s">
        <v>518</v>
      </c>
      <c r="C494" s="13">
        <v>0</v>
      </c>
    </row>
    <row r="495" spans="1:3" ht="16.5" customHeight="1">
      <c r="A495" s="11">
        <v>103043402</v>
      </c>
      <c r="B495" s="11" t="s">
        <v>519</v>
      </c>
      <c r="C495" s="13">
        <v>0</v>
      </c>
    </row>
    <row r="496" spans="1:3" ht="16.5" customHeight="1">
      <c r="A496" s="11">
        <v>103043403</v>
      </c>
      <c r="B496" s="11" t="s">
        <v>520</v>
      </c>
      <c r="C496" s="13">
        <v>0</v>
      </c>
    </row>
    <row r="497" spans="1:3" ht="16.5" customHeight="1">
      <c r="A497" s="11">
        <v>103043404</v>
      </c>
      <c r="B497" s="11" t="s">
        <v>521</v>
      </c>
      <c r="C497" s="13">
        <v>0</v>
      </c>
    </row>
    <row r="498" spans="1:3" ht="16.5" customHeight="1">
      <c r="A498" s="11">
        <v>103043450</v>
      </c>
      <c r="B498" s="11" t="s">
        <v>522</v>
      </c>
      <c r="C498" s="13">
        <v>0</v>
      </c>
    </row>
    <row r="499" spans="1:3" ht="16.5" customHeight="1">
      <c r="A499" s="11">
        <v>1030435</v>
      </c>
      <c r="B499" s="12" t="s">
        <v>523</v>
      </c>
      <c r="C499" s="13">
        <f>SUM(C500:C502)</f>
        <v>0</v>
      </c>
    </row>
    <row r="500" spans="1:3" ht="16.5" customHeight="1">
      <c r="A500" s="11">
        <v>103043506</v>
      </c>
      <c r="B500" s="11" t="s">
        <v>445</v>
      </c>
      <c r="C500" s="13">
        <v>0</v>
      </c>
    </row>
    <row r="501" spans="1:3" ht="16.5" customHeight="1">
      <c r="A501" s="11">
        <v>103043507</v>
      </c>
      <c r="B501" s="11" t="s">
        <v>524</v>
      </c>
      <c r="C501" s="13">
        <v>0</v>
      </c>
    </row>
    <row r="502" spans="1:3" ht="16.5" customHeight="1">
      <c r="A502" s="11">
        <v>103043550</v>
      </c>
      <c r="B502" s="11" t="s">
        <v>525</v>
      </c>
      <c r="C502" s="13">
        <v>0</v>
      </c>
    </row>
    <row r="503" spans="1:3" ht="16.5" customHeight="1">
      <c r="A503" s="11">
        <v>1030440</v>
      </c>
      <c r="B503" s="12" t="s">
        <v>526</v>
      </c>
      <c r="C503" s="13">
        <f>SUM(C504:C505)</f>
        <v>0</v>
      </c>
    </row>
    <row r="504" spans="1:3" ht="16.5" customHeight="1">
      <c r="A504" s="11">
        <v>103044001</v>
      </c>
      <c r="B504" s="11" t="s">
        <v>445</v>
      </c>
      <c r="C504" s="13">
        <v>0</v>
      </c>
    </row>
    <row r="505" spans="1:3" ht="16.5" customHeight="1">
      <c r="A505" s="11">
        <v>103044050</v>
      </c>
      <c r="B505" s="11" t="s">
        <v>527</v>
      </c>
      <c r="C505" s="13">
        <v>0</v>
      </c>
    </row>
    <row r="506" spans="1:3" ht="16.5" customHeight="1">
      <c r="A506" s="11">
        <v>1030442</v>
      </c>
      <c r="B506" s="12" t="s">
        <v>528</v>
      </c>
      <c r="C506" s="13">
        <f>SUM(C507:C512)</f>
        <v>87</v>
      </c>
    </row>
    <row r="507" spans="1:3" ht="16.5" customHeight="1">
      <c r="A507" s="11">
        <v>103044203</v>
      </c>
      <c r="B507" s="11" t="s">
        <v>445</v>
      </c>
      <c r="C507" s="13">
        <v>0</v>
      </c>
    </row>
    <row r="508" spans="1:3" ht="16.5" customHeight="1">
      <c r="A508" s="11">
        <v>103044208</v>
      </c>
      <c r="B508" s="11" t="s">
        <v>529</v>
      </c>
      <c r="C508" s="13">
        <v>0</v>
      </c>
    </row>
    <row r="509" spans="1:3" ht="16.5" customHeight="1">
      <c r="A509" s="11">
        <v>103044209</v>
      </c>
      <c r="B509" s="11" t="s">
        <v>530</v>
      </c>
      <c r="C509" s="13">
        <v>0</v>
      </c>
    </row>
    <row r="510" spans="1:3" ht="16.5" customHeight="1">
      <c r="A510" s="11">
        <v>103044220</v>
      </c>
      <c r="B510" s="11" t="s">
        <v>531</v>
      </c>
      <c r="C510" s="13">
        <v>0</v>
      </c>
    </row>
    <row r="511" spans="1:3" ht="16.5" customHeight="1">
      <c r="A511" s="11">
        <v>103044221</v>
      </c>
      <c r="B511" s="11" t="s">
        <v>532</v>
      </c>
      <c r="C511" s="13">
        <v>0</v>
      </c>
    </row>
    <row r="512" spans="1:3" ht="16.5" customHeight="1">
      <c r="A512" s="11">
        <v>103044250</v>
      </c>
      <c r="B512" s="11" t="s">
        <v>533</v>
      </c>
      <c r="C512" s="13">
        <v>87</v>
      </c>
    </row>
    <row r="513" spans="1:3" ht="16.5" customHeight="1">
      <c r="A513" s="11">
        <v>1030443</v>
      </c>
      <c r="B513" s="12" t="s">
        <v>534</v>
      </c>
      <c r="C513" s="13">
        <f>SUM(C514:C517)</f>
        <v>0</v>
      </c>
    </row>
    <row r="514" spans="1:3" ht="16.5" customHeight="1">
      <c r="A514" s="11">
        <v>103044306</v>
      </c>
      <c r="B514" s="11" t="s">
        <v>445</v>
      </c>
      <c r="C514" s="13">
        <v>0</v>
      </c>
    </row>
    <row r="515" spans="1:3" ht="16.5" customHeight="1">
      <c r="A515" s="11">
        <v>103044307</v>
      </c>
      <c r="B515" s="11" t="s">
        <v>535</v>
      </c>
      <c r="C515" s="13">
        <v>0</v>
      </c>
    </row>
    <row r="516" spans="1:3" ht="16.5" customHeight="1">
      <c r="A516" s="11">
        <v>103044308</v>
      </c>
      <c r="B516" s="11" t="s">
        <v>536</v>
      </c>
      <c r="C516" s="13">
        <v>0</v>
      </c>
    </row>
    <row r="517" spans="1:3" ht="16.5" customHeight="1">
      <c r="A517" s="11">
        <v>103044350</v>
      </c>
      <c r="B517" s="11" t="s">
        <v>537</v>
      </c>
      <c r="C517" s="13">
        <v>0</v>
      </c>
    </row>
    <row r="518" spans="1:3" ht="16.5" customHeight="1">
      <c r="A518" s="11">
        <v>1030444</v>
      </c>
      <c r="B518" s="12" t="s">
        <v>538</v>
      </c>
      <c r="C518" s="13">
        <f>SUM(C519:C524)</f>
        <v>0</v>
      </c>
    </row>
    <row r="519" spans="1:3" ht="16.5" customHeight="1">
      <c r="A519" s="11">
        <v>103044414</v>
      </c>
      <c r="B519" s="11" t="s">
        <v>539</v>
      </c>
      <c r="C519" s="13">
        <v>0</v>
      </c>
    </row>
    <row r="520" spans="1:3" ht="16.5" customHeight="1">
      <c r="A520" s="11">
        <v>103044416</v>
      </c>
      <c r="B520" s="11" t="s">
        <v>540</v>
      </c>
      <c r="C520" s="13">
        <v>0</v>
      </c>
    </row>
    <row r="521" spans="1:3" ht="16.5" customHeight="1">
      <c r="A521" s="11">
        <v>103044433</v>
      </c>
      <c r="B521" s="11" t="s">
        <v>541</v>
      </c>
      <c r="C521" s="13">
        <v>0</v>
      </c>
    </row>
    <row r="522" spans="1:3" ht="16.5" customHeight="1">
      <c r="A522" s="11">
        <v>103044434</v>
      </c>
      <c r="B522" s="11" t="s">
        <v>542</v>
      </c>
      <c r="C522" s="13">
        <v>0</v>
      </c>
    </row>
    <row r="523" spans="1:3" ht="16.5" customHeight="1">
      <c r="A523" s="11">
        <v>103044435</v>
      </c>
      <c r="B523" s="11" t="s">
        <v>543</v>
      </c>
      <c r="C523" s="13">
        <v>0</v>
      </c>
    </row>
    <row r="524" spans="1:3" ht="16.5" customHeight="1">
      <c r="A524" s="11">
        <v>103044450</v>
      </c>
      <c r="B524" s="11" t="s">
        <v>544</v>
      </c>
      <c r="C524" s="13">
        <v>0</v>
      </c>
    </row>
    <row r="525" spans="1:3" ht="16.5" customHeight="1">
      <c r="A525" s="11">
        <v>1030445</v>
      </c>
      <c r="B525" s="12" t="s">
        <v>545</v>
      </c>
      <c r="C525" s="13">
        <f>SUM(C526:C527)</f>
        <v>0</v>
      </c>
    </row>
    <row r="526" spans="1:3" ht="16.5" customHeight="1">
      <c r="A526" s="11">
        <v>103044507</v>
      </c>
      <c r="B526" s="11" t="s">
        <v>546</v>
      </c>
      <c r="C526" s="13">
        <v>0</v>
      </c>
    </row>
    <row r="527" spans="1:3" ht="16.5" customHeight="1">
      <c r="A527" s="11">
        <v>103044550</v>
      </c>
      <c r="B527" s="11" t="s">
        <v>547</v>
      </c>
      <c r="C527" s="13">
        <v>0</v>
      </c>
    </row>
    <row r="528" spans="1:3" ht="16.5" customHeight="1">
      <c r="A528" s="11">
        <v>1030446</v>
      </c>
      <c r="B528" s="12" t="s">
        <v>548</v>
      </c>
      <c r="C528" s="13">
        <f>SUM(C529:C531)</f>
        <v>119</v>
      </c>
    </row>
    <row r="529" spans="1:3" ht="16.5" customHeight="1">
      <c r="A529" s="11">
        <v>103044608</v>
      </c>
      <c r="B529" s="11" t="s">
        <v>445</v>
      </c>
      <c r="C529" s="13">
        <v>0</v>
      </c>
    </row>
    <row r="530" spans="1:3" ht="16.5" customHeight="1">
      <c r="A530" s="11">
        <v>103044609</v>
      </c>
      <c r="B530" s="11" t="s">
        <v>549</v>
      </c>
      <c r="C530" s="13">
        <v>119</v>
      </c>
    </row>
    <row r="531" spans="1:3" ht="16.5" customHeight="1">
      <c r="A531" s="11">
        <v>103044650</v>
      </c>
      <c r="B531" s="11" t="s">
        <v>550</v>
      </c>
      <c r="C531" s="13">
        <v>0</v>
      </c>
    </row>
    <row r="532" spans="1:3" ht="16.5" customHeight="1">
      <c r="A532" s="11">
        <v>1030447</v>
      </c>
      <c r="B532" s="12" t="s">
        <v>551</v>
      </c>
      <c r="C532" s="13">
        <f>SUM(C533:C540)</f>
        <v>17</v>
      </c>
    </row>
    <row r="533" spans="1:3" ht="16.5" customHeight="1">
      <c r="A533" s="11">
        <v>103044709</v>
      </c>
      <c r="B533" s="11" t="s">
        <v>552</v>
      </c>
      <c r="C533" s="13">
        <v>0</v>
      </c>
    </row>
    <row r="534" spans="1:3" ht="16.5" customHeight="1">
      <c r="A534" s="11">
        <v>103044712</v>
      </c>
      <c r="B534" s="11" t="s">
        <v>553</v>
      </c>
      <c r="C534" s="13">
        <v>0</v>
      </c>
    </row>
    <row r="535" spans="1:3" ht="16.5" customHeight="1">
      <c r="A535" s="11">
        <v>103044713</v>
      </c>
      <c r="B535" s="11" t="s">
        <v>445</v>
      </c>
      <c r="C535" s="13">
        <v>0</v>
      </c>
    </row>
    <row r="536" spans="1:3" ht="16.5" customHeight="1">
      <c r="A536" s="11">
        <v>103044715</v>
      </c>
      <c r="B536" s="11" t="s">
        <v>554</v>
      </c>
      <c r="C536" s="13">
        <v>0</v>
      </c>
    </row>
    <row r="537" spans="1:3" ht="16.5" customHeight="1">
      <c r="A537" s="11">
        <v>103044730</v>
      </c>
      <c r="B537" s="11" t="s">
        <v>555</v>
      </c>
      <c r="C537" s="13">
        <v>0</v>
      </c>
    </row>
    <row r="538" spans="1:3" ht="16.5" customHeight="1">
      <c r="A538" s="11">
        <v>103044731</v>
      </c>
      <c r="B538" s="11" t="s">
        <v>556</v>
      </c>
      <c r="C538" s="13">
        <v>0</v>
      </c>
    </row>
    <row r="539" spans="1:3" ht="16.5" customHeight="1">
      <c r="A539" s="11">
        <v>103044732</v>
      </c>
      <c r="B539" s="11" t="s">
        <v>557</v>
      </c>
      <c r="C539" s="13">
        <v>17</v>
      </c>
    </row>
    <row r="540" spans="1:3" ht="16.5" customHeight="1">
      <c r="A540" s="11">
        <v>103044750</v>
      </c>
      <c r="B540" s="11" t="s">
        <v>558</v>
      </c>
      <c r="C540" s="13">
        <v>0</v>
      </c>
    </row>
    <row r="541" spans="1:3" ht="16.5" customHeight="1">
      <c r="A541" s="11">
        <v>1030448</v>
      </c>
      <c r="B541" s="12" t="s">
        <v>559</v>
      </c>
      <c r="C541" s="13">
        <f>SUM(C542:C544)</f>
        <v>0</v>
      </c>
    </row>
    <row r="542" spans="1:3" ht="16.5" customHeight="1">
      <c r="A542" s="11">
        <v>103044801</v>
      </c>
      <c r="B542" s="11" t="s">
        <v>560</v>
      </c>
      <c r="C542" s="13">
        <v>0</v>
      </c>
    </row>
    <row r="543" spans="1:3" ht="16.5" customHeight="1">
      <c r="A543" s="11">
        <v>103044802</v>
      </c>
      <c r="B543" s="11" t="s">
        <v>561</v>
      </c>
      <c r="C543" s="13">
        <v>0</v>
      </c>
    </row>
    <row r="544" spans="1:3" ht="16.5" customHeight="1">
      <c r="A544" s="11">
        <v>103044850</v>
      </c>
      <c r="B544" s="11" t="s">
        <v>562</v>
      </c>
      <c r="C544" s="13">
        <v>0</v>
      </c>
    </row>
    <row r="545" spans="1:3" ht="16.5" customHeight="1">
      <c r="A545" s="11">
        <v>1030449</v>
      </c>
      <c r="B545" s="12" t="s">
        <v>563</v>
      </c>
      <c r="C545" s="13">
        <f>SUM(C546:C548)</f>
        <v>0</v>
      </c>
    </row>
    <row r="546" spans="1:3" ht="16.5" customHeight="1">
      <c r="A546" s="11">
        <v>103044907</v>
      </c>
      <c r="B546" s="11" t="s">
        <v>486</v>
      </c>
      <c r="C546" s="13">
        <v>0</v>
      </c>
    </row>
    <row r="547" spans="1:3" ht="16.5" customHeight="1">
      <c r="A547" s="11">
        <v>103044908</v>
      </c>
      <c r="B547" s="11" t="s">
        <v>564</v>
      </c>
      <c r="C547" s="13">
        <v>0</v>
      </c>
    </row>
    <row r="548" spans="1:3" ht="16.5" customHeight="1">
      <c r="A548" s="11">
        <v>103044950</v>
      </c>
      <c r="B548" s="11" t="s">
        <v>565</v>
      </c>
      <c r="C548" s="13">
        <v>0</v>
      </c>
    </row>
    <row r="549" spans="1:3" ht="16.5" customHeight="1">
      <c r="A549" s="11">
        <v>1030450</v>
      </c>
      <c r="B549" s="12" t="s">
        <v>566</v>
      </c>
      <c r="C549" s="13">
        <f>SUM(C550:C552)</f>
        <v>0</v>
      </c>
    </row>
    <row r="550" spans="1:3" ht="16.5" customHeight="1">
      <c r="A550" s="11">
        <v>103045002</v>
      </c>
      <c r="B550" s="11" t="s">
        <v>567</v>
      </c>
      <c r="C550" s="13">
        <v>0</v>
      </c>
    </row>
    <row r="551" spans="1:3" ht="16.5" customHeight="1">
      <c r="A551" s="11">
        <v>103045004</v>
      </c>
      <c r="B551" s="11" t="s">
        <v>568</v>
      </c>
      <c r="C551" s="13">
        <v>0</v>
      </c>
    </row>
    <row r="552" spans="1:3" ht="16.5" customHeight="1">
      <c r="A552" s="11">
        <v>103045050</v>
      </c>
      <c r="B552" s="11" t="s">
        <v>569</v>
      </c>
      <c r="C552" s="13">
        <v>0</v>
      </c>
    </row>
    <row r="553" spans="1:3" ht="16.5" customHeight="1">
      <c r="A553" s="11">
        <v>1030451</v>
      </c>
      <c r="B553" s="12" t="s">
        <v>570</v>
      </c>
      <c r="C553" s="13">
        <f>SUM(C554:C557)</f>
        <v>0</v>
      </c>
    </row>
    <row r="554" spans="1:3" ht="16.5" customHeight="1">
      <c r="A554" s="11">
        <v>103045101</v>
      </c>
      <c r="B554" s="11" t="s">
        <v>571</v>
      </c>
      <c r="C554" s="13">
        <v>0</v>
      </c>
    </row>
    <row r="555" spans="1:3" ht="16.5" customHeight="1">
      <c r="A555" s="11">
        <v>103045102</v>
      </c>
      <c r="B555" s="11" t="s">
        <v>572</v>
      </c>
      <c r="C555" s="13">
        <v>0</v>
      </c>
    </row>
    <row r="556" spans="1:3" ht="16.5" customHeight="1">
      <c r="A556" s="11">
        <v>103045103</v>
      </c>
      <c r="B556" s="11" t="s">
        <v>573</v>
      </c>
      <c r="C556" s="13">
        <v>0</v>
      </c>
    </row>
    <row r="557" spans="1:3" ht="16.5" customHeight="1">
      <c r="A557" s="11">
        <v>103045150</v>
      </c>
      <c r="B557" s="11" t="s">
        <v>574</v>
      </c>
      <c r="C557" s="13">
        <v>0</v>
      </c>
    </row>
    <row r="558" spans="1:3" ht="16.5" customHeight="1">
      <c r="A558" s="11">
        <v>1030452</v>
      </c>
      <c r="B558" s="12" t="s">
        <v>575</v>
      </c>
      <c r="C558" s="13">
        <f>SUM(C559:C562)</f>
        <v>0</v>
      </c>
    </row>
    <row r="559" spans="1:3" ht="16.5" customHeight="1">
      <c r="A559" s="11">
        <v>103045201</v>
      </c>
      <c r="B559" s="11" t="s">
        <v>576</v>
      </c>
      <c r="C559" s="13">
        <v>0</v>
      </c>
    </row>
    <row r="560" spans="1:3" ht="16.5" customHeight="1">
      <c r="A560" s="11">
        <v>103045202</v>
      </c>
      <c r="B560" s="11" t="s">
        <v>577</v>
      </c>
      <c r="C560" s="13">
        <v>0</v>
      </c>
    </row>
    <row r="561" spans="1:3" ht="16.5" customHeight="1">
      <c r="A561" s="11">
        <v>103045203</v>
      </c>
      <c r="B561" s="11" t="s">
        <v>445</v>
      </c>
      <c r="C561" s="13">
        <v>0</v>
      </c>
    </row>
    <row r="562" spans="1:3" ht="16.5" customHeight="1">
      <c r="A562" s="11">
        <v>103045250</v>
      </c>
      <c r="B562" s="11" t="s">
        <v>578</v>
      </c>
      <c r="C562" s="13">
        <v>0</v>
      </c>
    </row>
    <row r="563" spans="1:3" ht="16.5" customHeight="1">
      <c r="A563" s="11">
        <v>1030455</v>
      </c>
      <c r="B563" s="12" t="s">
        <v>579</v>
      </c>
      <c r="C563" s="13">
        <f>SUM(C564:C565)</f>
        <v>0</v>
      </c>
    </row>
    <row r="564" spans="1:3" ht="16.5" customHeight="1">
      <c r="A564" s="11">
        <v>103045501</v>
      </c>
      <c r="B564" s="11" t="s">
        <v>580</v>
      </c>
      <c r="C564" s="13">
        <v>0</v>
      </c>
    </row>
    <row r="565" spans="1:3" ht="16.5" customHeight="1">
      <c r="A565" s="11">
        <v>103045550</v>
      </c>
      <c r="B565" s="11" t="s">
        <v>581</v>
      </c>
      <c r="C565" s="13">
        <v>0</v>
      </c>
    </row>
    <row r="566" spans="1:3" ht="16.5" customHeight="1">
      <c r="A566" s="11">
        <v>1030456</v>
      </c>
      <c r="B566" s="12" t="s">
        <v>582</v>
      </c>
      <c r="C566" s="13">
        <f>C567</f>
        <v>0</v>
      </c>
    </row>
    <row r="567" spans="1:3" ht="16.5" customHeight="1">
      <c r="A567" s="11">
        <v>103045650</v>
      </c>
      <c r="B567" s="11" t="s">
        <v>583</v>
      </c>
      <c r="C567" s="13">
        <v>0</v>
      </c>
    </row>
    <row r="568" spans="1:3" ht="16.5" customHeight="1">
      <c r="A568" s="11">
        <v>1030457</v>
      </c>
      <c r="B568" s="12" t="s">
        <v>584</v>
      </c>
      <c r="C568" s="13">
        <f>C569</f>
        <v>3</v>
      </c>
    </row>
    <row r="569" spans="1:3" ht="16.5" customHeight="1">
      <c r="A569" s="11">
        <v>103045750</v>
      </c>
      <c r="B569" s="11" t="s">
        <v>585</v>
      </c>
      <c r="C569" s="13">
        <v>3</v>
      </c>
    </row>
    <row r="570" spans="1:3" ht="16.5" customHeight="1">
      <c r="A570" s="11">
        <v>1030458</v>
      </c>
      <c r="B570" s="12" t="s">
        <v>586</v>
      </c>
      <c r="C570" s="13">
        <f>C571</f>
        <v>0</v>
      </c>
    </row>
    <row r="571" spans="1:3" ht="16.5" customHeight="1">
      <c r="A571" s="11">
        <v>103045850</v>
      </c>
      <c r="B571" s="11" t="s">
        <v>587</v>
      </c>
      <c r="C571" s="13">
        <v>0</v>
      </c>
    </row>
    <row r="572" spans="1:3" ht="16.5" customHeight="1">
      <c r="A572" s="11">
        <v>1030459</v>
      </c>
      <c r="B572" s="12" t="s">
        <v>588</v>
      </c>
      <c r="C572" s="13">
        <f>SUM(C573:C574)</f>
        <v>0</v>
      </c>
    </row>
    <row r="573" spans="1:3" ht="16.5" customHeight="1">
      <c r="A573" s="11">
        <v>103045901</v>
      </c>
      <c r="B573" s="11" t="s">
        <v>457</v>
      </c>
      <c r="C573" s="13">
        <v>0</v>
      </c>
    </row>
    <row r="574" spans="1:3" ht="16.5" customHeight="1">
      <c r="A574" s="11">
        <v>103045950</v>
      </c>
      <c r="B574" s="11" t="s">
        <v>589</v>
      </c>
      <c r="C574" s="13">
        <v>0</v>
      </c>
    </row>
    <row r="575" spans="1:3" ht="16.5" customHeight="1">
      <c r="A575" s="11">
        <v>1030461</v>
      </c>
      <c r="B575" s="12" t="s">
        <v>590</v>
      </c>
      <c r="C575" s="13">
        <f>SUM(C576:C577)</f>
        <v>0</v>
      </c>
    </row>
    <row r="576" spans="1:3" ht="16.5" customHeight="1">
      <c r="A576" s="11">
        <v>103046101</v>
      </c>
      <c r="B576" s="11" t="s">
        <v>445</v>
      </c>
      <c r="C576" s="13">
        <v>0</v>
      </c>
    </row>
    <row r="577" spans="1:3" ht="16.5" customHeight="1">
      <c r="A577" s="11">
        <v>103046150</v>
      </c>
      <c r="B577" s="11" t="s">
        <v>591</v>
      </c>
      <c r="C577" s="13">
        <v>0</v>
      </c>
    </row>
    <row r="578" spans="1:3" ht="16.5" customHeight="1">
      <c r="A578" s="11">
        <v>1030499</v>
      </c>
      <c r="B578" s="12" t="s">
        <v>592</v>
      </c>
      <c r="C578" s="13">
        <f>C579</f>
        <v>0</v>
      </c>
    </row>
    <row r="579" spans="1:3" ht="16.5" customHeight="1">
      <c r="A579" s="11">
        <v>103049950</v>
      </c>
      <c r="B579" s="11" t="s">
        <v>593</v>
      </c>
      <c r="C579" s="13">
        <v>0</v>
      </c>
    </row>
    <row r="580" spans="1:3" ht="16.5" customHeight="1">
      <c r="A580" s="11">
        <v>10305</v>
      </c>
      <c r="B580" s="12" t="s">
        <v>594</v>
      </c>
      <c r="C580" s="13">
        <f>SUM(C581,C603,C608:C609)</f>
        <v>1593</v>
      </c>
    </row>
    <row r="581" spans="1:3" ht="16.5" customHeight="1">
      <c r="A581" s="11">
        <v>1030501</v>
      </c>
      <c r="B581" s="12" t="s">
        <v>595</v>
      </c>
      <c r="C581" s="13">
        <f>SUM(C582:C602)</f>
        <v>1593</v>
      </c>
    </row>
    <row r="582" spans="1:3" ht="16.5" customHeight="1">
      <c r="A582" s="11">
        <v>103050101</v>
      </c>
      <c r="B582" s="11" t="s">
        <v>596</v>
      </c>
      <c r="C582" s="13">
        <v>97</v>
      </c>
    </row>
    <row r="583" spans="1:3" ht="16.5" customHeight="1">
      <c r="A583" s="11">
        <v>103050102</v>
      </c>
      <c r="B583" s="11" t="s">
        <v>597</v>
      </c>
      <c r="C583" s="13">
        <v>0</v>
      </c>
    </row>
    <row r="584" spans="1:3" ht="16.5" customHeight="1">
      <c r="A584" s="11">
        <v>103050103</v>
      </c>
      <c r="B584" s="11" t="s">
        <v>598</v>
      </c>
      <c r="C584" s="13">
        <v>744</v>
      </c>
    </row>
    <row r="585" spans="1:3" ht="16.5" customHeight="1">
      <c r="A585" s="11">
        <v>103050105</v>
      </c>
      <c r="B585" s="11" t="s">
        <v>599</v>
      </c>
      <c r="C585" s="13">
        <v>0</v>
      </c>
    </row>
    <row r="586" spans="1:3" ht="16.5" customHeight="1">
      <c r="A586" s="11">
        <v>103050107</v>
      </c>
      <c r="B586" s="11" t="s">
        <v>600</v>
      </c>
      <c r="C586" s="13">
        <v>0</v>
      </c>
    </row>
    <row r="587" spans="1:3" ht="16.5" customHeight="1">
      <c r="A587" s="11">
        <v>103050108</v>
      </c>
      <c r="B587" s="11" t="s">
        <v>601</v>
      </c>
      <c r="C587" s="13">
        <v>0</v>
      </c>
    </row>
    <row r="588" spans="1:3" ht="16.5" customHeight="1">
      <c r="A588" s="11">
        <v>103050109</v>
      </c>
      <c r="B588" s="11" t="s">
        <v>602</v>
      </c>
      <c r="C588" s="13">
        <v>0</v>
      </c>
    </row>
    <row r="589" spans="1:3" ht="16.5" customHeight="1">
      <c r="A589" s="11">
        <v>103050110</v>
      </c>
      <c r="B589" s="11" t="s">
        <v>603</v>
      </c>
      <c r="C589" s="13">
        <v>22</v>
      </c>
    </row>
    <row r="590" spans="1:3" ht="16.5" customHeight="1">
      <c r="A590" s="11">
        <v>103050111</v>
      </c>
      <c r="B590" s="11" t="s">
        <v>604</v>
      </c>
      <c r="C590" s="13">
        <v>0</v>
      </c>
    </row>
    <row r="591" spans="1:3" ht="16.5" customHeight="1">
      <c r="A591" s="11">
        <v>103050112</v>
      </c>
      <c r="B591" s="11" t="s">
        <v>605</v>
      </c>
      <c r="C591" s="13">
        <v>0</v>
      </c>
    </row>
    <row r="592" spans="1:3" ht="16.5" customHeight="1">
      <c r="A592" s="11">
        <v>103050113</v>
      </c>
      <c r="B592" s="11" t="s">
        <v>606</v>
      </c>
      <c r="C592" s="13">
        <v>0</v>
      </c>
    </row>
    <row r="593" spans="1:3" ht="16.5" customHeight="1">
      <c r="A593" s="11">
        <v>103050114</v>
      </c>
      <c r="B593" s="11" t="s">
        <v>607</v>
      </c>
      <c r="C593" s="13">
        <v>0</v>
      </c>
    </row>
    <row r="594" spans="1:3" ht="16.5" customHeight="1">
      <c r="A594" s="11">
        <v>103050115</v>
      </c>
      <c r="B594" s="11" t="s">
        <v>608</v>
      </c>
      <c r="C594" s="13">
        <v>0</v>
      </c>
    </row>
    <row r="595" spans="1:3" ht="16.5" customHeight="1">
      <c r="A595" s="11">
        <v>103050116</v>
      </c>
      <c r="B595" s="11" t="s">
        <v>609</v>
      </c>
      <c r="C595" s="13">
        <v>0</v>
      </c>
    </row>
    <row r="596" spans="1:3" ht="16.5" customHeight="1">
      <c r="A596" s="11">
        <v>103050117</v>
      </c>
      <c r="B596" s="11" t="s">
        <v>610</v>
      </c>
      <c r="C596" s="13">
        <v>0</v>
      </c>
    </row>
    <row r="597" spans="1:3" ht="16.5" customHeight="1">
      <c r="A597" s="11">
        <v>103050119</v>
      </c>
      <c r="B597" s="11" t="s">
        <v>611</v>
      </c>
      <c r="C597" s="13">
        <v>0</v>
      </c>
    </row>
    <row r="598" spans="1:3" ht="16.5" customHeight="1">
      <c r="A598" s="11">
        <v>103050120</v>
      </c>
      <c r="B598" s="11" t="s">
        <v>612</v>
      </c>
      <c r="C598" s="13">
        <v>0</v>
      </c>
    </row>
    <row r="599" spans="1:3" ht="16.5" customHeight="1">
      <c r="A599" s="11">
        <v>103050121</v>
      </c>
      <c r="B599" s="11" t="s">
        <v>613</v>
      </c>
      <c r="C599" s="13">
        <v>0</v>
      </c>
    </row>
    <row r="600" spans="1:3" ht="16.5" customHeight="1">
      <c r="A600" s="11">
        <v>103050122</v>
      </c>
      <c r="B600" s="11" t="s">
        <v>614</v>
      </c>
      <c r="C600" s="13">
        <v>0</v>
      </c>
    </row>
    <row r="601" spans="1:3" ht="16.5" customHeight="1">
      <c r="A601" s="11">
        <v>103050123</v>
      </c>
      <c r="B601" s="11" t="s">
        <v>615</v>
      </c>
      <c r="C601" s="13">
        <v>4</v>
      </c>
    </row>
    <row r="602" spans="1:3" ht="16.5" customHeight="1">
      <c r="A602" s="11">
        <v>103050199</v>
      </c>
      <c r="B602" s="11" t="s">
        <v>616</v>
      </c>
      <c r="C602" s="13">
        <v>726</v>
      </c>
    </row>
    <row r="603" spans="1:3" ht="16.5" customHeight="1">
      <c r="A603" s="11">
        <v>1030502</v>
      </c>
      <c r="B603" s="12" t="s">
        <v>617</v>
      </c>
      <c r="C603" s="13">
        <f>SUM(C604:C607)</f>
        <v>0</v>
      </c>
    </row>
    <row r="604" spans="1:3" ht="16.5" customHeight="1">
      <c r="A604" s="11">
        <v>103050201</v>
      </c>
      <c r="B604" s="11" t="s">
        <v>618</v>
      </c>
      <c r="C604" s="13">
        <v>0</v>
      </c>
    </row>
    <row r="605" spans="1:3" ht="16.5" customHeight="1">
      <c r="A605" s="11">
        <v>103050202</v>
      </c>
      <c r="B605" s="11" t="s">
        <v>619</v>
      </c>
      <c r="C605" s="13">
        <v>0</v>
      </c>
    </row>
    <row r="606" spans="1:3" ht="16.5" customHeight="1">
      <c r="A606" s="11">
        <v>103050203</v>
      </c>
      <c r="B606" s="11" t="s">
        <v>620</v>
      </c>
      <c r="C606" s="13">
        <v>0</v>
      </c>
    </row>
    <row r="607" spans="1:3" ht="16.5" customHeight="1">
      <c r="A607" s="11">
        <v>103050299</v>
      </c>
      <c r="B607" s="11" t="s">
        <v>621</v>
      </c>
      <c r="C607" s="13">
        <v>0</v>
      </c>
    </row>
    <row r="608" spans="1:3" ht="16.5" customHeight="1">
      <c r="A608" s="11">
        <v>1030503</v>
      </c>
      <c r="B608" s="12" t="s">
        <v>622</v>
      </c>
      <c r="C608" s="13">
        <v>0</v>
      </c>
    </row>
    <row r="609" spans="1:3" ht="16.5" customHeight="1">
      <c r="A609" s="11">
        <v>1030509</v>
      </c>
      <c r="B609" s="12" t="s">
        <v>623</v>
      </c>
      <c r="C609" s="13">
        <v>0</v>
      </c>
    </row>
    <row r="610" spans="1:3" ht="16.5" customHeight="1">
      <c r="A610" s="11">
        <v>10306</v>
      </c>
      <c r="B610" s="12" t="s">
        <v>624</v>
      </c>
      <c r="C610" s="13">
        <f>SUM(C611,C615,C618,C620,C622,C623,C627,C628)</f>
        <v>4000</v>
      </c>
    </row>
    <row r="611" spans="1:3" ht="16.5" customHeight="1">
      <c r="A611" s="11">
        <v>1030601</v>
      </c>
      <c r="B611" s="12" t="s">
        <v>625</v>
      </c>
      <c r="C611" s="13">
        <f>SUM(C612:C614)</f>
        <v>0</v>
      </c>
    </row>
    <row r="612" spans="1:3" ht="16.5" customHeight="1">
      <c r="A612" s="11">
        <v>103060101</v>
      </c>
      <c r="B612" s="11" t="s">
        <v>626</v>
      </c>
      <c r="C612" s="13">
        <v>0</v>
      </c>
    </row>
    <row r="613" spans="1:3" ht="16.5" customHeight="1">
      <c r="A613" s="11">
        <v>103060102</v>
      </c>
      <c r="B613" s="11" t="s">
        <v>627</v>
      </c>
      <c r="C613" s="13">
        <v>0</v>
      </c>
    </row>
    <row r="614" spans="1:3" ht="16.5" customHeight="1">
      <c r="A614" s="11">
        <v>103060199</v>
      </c>
      <c r="B614" s="11" t="s">
        <v>628</v>
      </c>
      <c r="C614" s="13">
        <v>0</v>
      </c>
    </row>
    <row r="615" spans="1:3" ht="16.5" customHeight="1">
      <c r="A615" s="11">
        <v>1030602</v>
      </c>
      <c r="B615" s="12" t="s">
        <v>629</v>
      </c>
      <c r="C615" s="13">
        <f>SUM(C616:C617)</f>
        <v>0</v>
      </c>
    </row>
    <row r="616" spans="1:3" ht="16.5" customHeight="1">
      <c r="A616" s="11">
        <v>103060201</v>
      </c>
      <c r="B616" s="11" t="s">
        <v>630</v>
      </c>
      <c r="C616" s="13">
        <v>0</v>
      </c>
    </row>
    <row r="617" spans="1:3" ht="16.5" customHeight="1">
      <c r="A617" s="11">
        <v>103060299</v>
      </c>
      <c r="B617" s="11" t="s">
        <v>631</v>
      </c>
      <c r="C617" s="13">
        <v>0</v>
      </c>
    </row>
    <row r="618" spans="1:3" ht="16.5" customHeight="1">
      <c r="A618" s="11">
        <v>1030603</v>
      </c>
      <c r="B618" s="12" t="s">
        <v>632</v>
      </c>
      <c r="C618" s="13">
        <f>C619</f>
        <v>0</v>
      </c>
    </row>
    <row r="619" spans="1:3" ht="16.5" customHeight="1">
      <c r="A619" s="11">
        <v>103060399</v>
      </c>
      <c r="B619" s="11" t="s">
        <v>633</v>
      </c>
      <c r="C619" s="13">
        <v>0</v>
      </c>
    </row>
    <row r="620" spans="1:3" ht="16.5" customHeight="1">
      <c r="A620" s="11">
        <v>1030604</v>
      </c>
      <c r="B620" s="12" t="s">
        <v>634</v>
      </c>
      <c r="C620" s="13">
        <f>C621</f>
        <v>0</v>
      </c>
    </row>
    <row r="621" spans="1:3" ht="16.5" customHeight="1">
      <c r="A621" s="11">
        <v>103060499</v>
      </c>
      <c r="B621" s="11" t="s">
        <v>635</v>
      </c>
      <c r="C621" s="13">
        <v>0</v>
      </c>
    </row>
    <row r="622" spans="1:3" ht="16.5" customHeight="1">
      <c r="A622" s="11">
        <v>1030605</v>
      </c>
      <c r="B622" s="12" t="s">
        <v>636</v>
      </c>
      <c r="C622" s="13">
        <v>0</v>
      </c>
    </row>
    <row r="623" spans="1:3" ht="16.5" customHeight="1">
      <c r="A623" s="11">
        <v>1030606</v>
      </c>
      <c r="B623" s="12" t="s">
        <v>637</v>
      </c>
      <c r="C623" s="13">
        <f>SUM(C624:C626)</f>
        <v>0</v>
      </c>
    </row>
    <row r="624" spans="1:3" ht="16.5" customHeight="1">
      <c r="A624" s="11">
        <v>103060601</v>
      </c>
      <c r="B624" s="11" t="s">
        <v>638</v>
      </c>
      <c r="C624" s="13">
        <v>0</v>
      </c>
    </row>
    <row r="625" spans="1:3" ht="16.5" customHeight="1">
      <c r="A625" s="11">
        <v>103060602</v>
      </c>
      <c r="B625" s="11" t="s">
        <v>639</v>
      </c>
      <c r="C625" s="13">
        <v>0</v>
      </c>
    </row>
    <row r="626" spans="1:3" ht="16.5" customHeight="1">
      <c r="A626" s="11">
        <v>103060699</v>
      </c>
      <c r="B626" s="11" t="s">
        <v>640</v>
      </c>
      <c r="C626" s="13">
        <v>0</v>
      </c>
    </row>
    <row r="627" spans="1:3" ht="16.5" customHeight="1">
      <c r="A627" s="11">
        <v>1030607</v>
      </c>
      <c r="B627" s="12" t="s">
        <v>641</v>
      </c>
      <c r="C627" s="13">
        <v>0</v>
      </c>
    </row>
    <row r="628" spans="1:3" ht="16.5" customHeight="1">
      <c r="A628" s="11">
        <v>1030699</v>
      </c>
      <c r="B628" s="12" t="s">
        <v>642</v>
      </c>
      <c r="C628" s="13">
        <v>4000</v>
      </c>
    </row>
    <row r="629" spans="1:3" ht="16.5" customHeight="1">
      <c r="A629" s="11">
        <v>10307</v>
      </c>
      <c r="B629" s="12" t="s">
        <v>643</v>
      </c>
      <c r="C629" s="13">
        <f>SUM(C630,C633,C640:C642,C647,C653:C654,C657,C658,C661:C664,C669:C673,C676:C677)</f>
        <v>7056</v>
      </c>
    </row>
    <row r="630" spans="1:3" ht="16.5" customHeight="1">
      <c r="A630" s="11">
        <v>1030701</v>
      </c>
      <c r="B630" s="12" t="s">
        <v>644</v>
      </c>
      <c r="C630" s="13">
        <f>SUM(C631:C632)</f>
        <v>0</v>
      </c>
    </row>
    <row r="631" spans="1:3" ht="16.5" customHeight="1">
      <c r="A631" s="11">
        <v>103070101</v>
      </c>
      <c r="B631" s="11" t="s">
        <v>645</v>
      </c>
      <c r="C631" s="13">
        <v>0</v>
      </c>
    </row>
    <row r="632" spans="1:3" ht="16.5" customHeight="1">
      <c r="A632" s="11">
        <v>103070102</v>
      </c>
      <c r="B632" s="11" t="s">
        <v>646</v>
      </c>
      <c r="C632" s="13">
        <v>0</v>
      </c>
    </row>
    <row r="633" spans="1:3" ht="16.5" customHeight="1">
      <c r="A633" s="11">
        <v>1030702</v>
      </c>
      <c r="B633" s="12" t="s">
        <v>647</v>
      </c>
      <c r="C633" s="13">
        <f>SUM(C634:C639)</f>
        <v>0</v>
      </c>
    </row>
    <row r="634" spans="1:3" ht="16.5" customHeight="1">
      <c r="A634" s="11">
        <v>103070201</v>
      </c>
      <c r="B634" s="11" t="s">
        <v>648</v>
      </c>
      <c r="C634" s="13">
        <v>0</v>
      </c>
    </row>
    <row r="635" spans="1:3" ht="16.5" customHeight="1">
      <c r="A635" s="11">
        <v>103070202</v>
      </c>
      <c r="B635" s="11" t="s">
        <v>649</v>
      </c>
      <c r="C635" s="13">
        <v>0</v>
      </c>
    </row>
    <row r="636" spans="1:3" ht="16.5" customHeight="1">
      <c r="A636" s="11">
        <v>103070203</v>
      </c>
      <c r="B636" s="11" t="s">
        <v>650</v>
      </c>
      <c r="C636" s="13">
        <v>0</v>
      </c>
    </row>
    <row r="637" spans="1:3" ht="16.5" customHeight="1">
      <c r="A637" s="11">
        <v>103070204</v>
      </c>
      <c r="B637" s="11" t="s">
        <v>651</v>
      </c>
      <c r="C637" s="13">
        <v>0</v>
      </c>
    </row>
    <row r="638" spans="1:3" ht="16.5" customHeight="1">
      <c r="A638" s="11">
        <v>103070205</v>
      </c>
      <c r="B638" s="11" t="s">
        <v>652</v>
      </c>
      <c r="C638" s="13">
        <v>0</v>
      </c>
    </row>
    <row r="639" spans="1:3" ht="16.5" customHeight="1">
      <c r="A639" s="11">
        <v>103070206</v>
      </c>
      <c r="B639" s="11" t="s">
        <v>653</v>
      </c>
      <c r="C639" s="13">
        <v>0</v>
      </c>
    </row>
    <row r="640" spans="1:3" ht="16.5" customHeight="1">
      <c r="A640" s="11">
        <v>1030703</v>
      </c>
      <c r="B640" s="12" t="s">
        <v>654</v>
      </c>
      <c r="C640" s="13">
        <v>0</v>
      </c>
    </row>
    <row r="641" spans="1:3" ht="16.5" customHeight="1">
      <c r="A641" s="11">
        <v>1030704</v>
      </c>
      <c r="B641" s="12" t="s">
        <v>655</v>
      </c>
      <c r="C641" s="13">
        <v>0</v>
      </c>
    </row>
    <row r="642" spans="1:3" ht="16.5" customHeight="1">
      <c r="A642" s="11">
        <v>1030705</v>
      </c>
      <c r="B642" s="12" t="s">
        <v>656</v>
      </c>
      <c r="C642" s="13">
        <f>SUM(C643:C646)</f>
        <v>1058</v>
      </c>
    </row>
    <row r="643" spans="1:3" ht="16.5" customHeight="1">
      <c r="A643" s="11">
        <v>103070501</v>
      </c>
      <c r="B643" s="11" t="s">
        <v>657</v>
      </c>
      <c r="C643" s="13">
        <v>29</v>
      </c>
    </row>
    <row r="644" spans="1:3" ht="16.5" customHeight="1">
      <c r="A644" s="11">
        <v>103070502</v>
      </c>
      <c r="B644" s="11" t="s">
        <v>658</v>
      </c>
      <c r="C644" s="13">
        <v>0</v>
      </c>
    </row>
    <row r="645" spans="1:3" ht="16.5" customHeight="1">
      <c r="A645" s="11">
        <v>103070503</v>
      </c>
      <c r="B645" s="11" t="s">
        <v>659</v>
      </c>
      <c r="C645" s="13">
        <v>0</v>
      </c>
    </row>
    <row r="646" spans="1:3" ht="16.5" customHeight="1">
      <c r="A646" s="11">
        <v>103070599</v>
      </c>
      <c r="B646" s="11" t="s">
        <v>660</v>
      </c>
      <c r="C646" s="13">
        <v>1029</v>
      </c>
    </row>
    <row r="647" spans="1:3" ht="16.5" customHeight="1">
      <c r="A647" s="11">
        <v>1030706</v>
      </c>
      <c r="B647" s="12" t="s">
        <v>661</v>
      </c>
      <c r="C647" s="13">
        <f>SUM(C648:C652)</f>
        <v>44</v>
      </c>
    </row>
    <row r="648" spans="1:3" ht="16.5" customHeight="1">
      <c r="A648" s="11">
        <v>103070601</v>
      </c>
      <c r="B648" s="11" t="s">
        <v>662</v>
      </c>
      <c r="C648" s="13">
        <v>31</v>
      </c>
    </row>
    <row r="649" spans="1:3" ht="16.5" customHeight="1">
      <c r="A649" s="11">
        <v>103070602</v>
      </c>
      <c r="B649" s="11" t="s">
        <v>663</v>
      </c>
      <c r="C649" s="13">
        <v>13</v>
      </c>
    </row>
    <row r="650" spans="1:3" ht="16.5" customHeight="1">
      <c r="A650" s="11">
        <v>103070603</v>
      </c>
      <c r="B650" s="11" t="s">
        <v>664</v>
      </c>
      <c r="C650" s="13">
        <v>0</v>
      </c>
    </row>
    <row r="651" spans="1:3" ht="16.5" customHeight="1">
      <c r="A651" s="11">
        <v>103070604</v>
      </c>
      <c r="B651" s="11" t="s">
        <v>665</v>
      </c>
      <c r="C651" s="13">
        <v>0</v>
      </c>
    </row>
    <row r="652" spans="1:3" ht="16.5" customHeight="1">
      <c r="A652" s="11">
        <v>103070699</v>
      </c>
      <c r="B652" s="11" t="s">
        <v>666</v>
      </c>
      <c r="C652" s="13">
        <v>0</v>
      </c>
    </row>
    <row r="653" spans="1:3" ht="16.5" customHeight="1">
      <c r="A653" s="11">
        <v>1030707</v>
      </c>
      <c r="B653" s="12" t="s">
        <v>667</v>
      </c>
      <c r="C653" s="13">
        <v>0</v>
      </c>
    </row>
    <row r="654" spans="1:3" ht="16.5" customHeight="1">
      <c r="A654" s="11">
        <v>1030708</v>
      </c>
      <c r="B654" s="12" t="s">
        <v>668</v>
      </c>
      <c r="C654" s="13">
        <f>SUM(C655:C656)</f>
        <v>0</v>
      </c>
    </row>
    <row r="655" spans="1:3" ht="16.5" customHeight="1">
      <c r="A655" s="11">
        <v>103070801</v>
      </c>
      <c r="B655" s="11" t="s">
        <v>669</v>
      </c>
      <c r="C655" s="13">
        <v>0</v>
      </c>
    </row>
    <row r="656" spans="1:3" ht="16.5" customHeight="1">
      <c r="A656" s="11">
        <v>103070802</v>
      </c>
      <c r="B656" s="11" t="s">
        <v>670</v>
      </c>
      <c r="C656" s="13">
        <v>0</v>
      </c>
    </row>
    <row r="657" spans="1:3" ht="16.5" customHeight="1">
      <c r="A657" s="11">
        <v>1030709</v>
      </c>
      <c r="B657" s="12" t="s">
        <v>671</v>
      </c>
      <c r="C657" s="13">
        <v>0</v>
      </c>
    </row>
    <row r="658" spans="1:3" ht="16.5" customHeight="1">
      <c r="A658" s="11">
        <v>1030710</v>
      </c>
      <c r="B658" s="12" t="s">
        <v>672</v>
      </c>
      <c r="C658" s="13">
        <f>C659+C660</f>
        <v>0</v>
      </c>
    </row>
    <row r="659" spans="1:3" ht="16.5" customHeight="1">
      <c r="A659" s="11">
        <v>103071001</v>
      </c>
      <c r="B659" s="11" t="s">
        <v>673</v>
      </c>
      <c r="C659" s="13">
        <v>0</v>
      </c>
    </row>
    <row r="660" spans="1:3" ht="16.5" customHeight="1">
      <c r="A660" s="11">
        <v>103071002</v>
      </c>
      <c r="B660" s="11" t="s">
        <v>674</v>
      </c>
      <c r="C660" s="13">
        <v>0</v>
      </c>
    </row>
    <row r="661" spans="1:3" ht="16.5" customHeight="1">
      <c r="A661" s="11">
        <v>1030711</v>
      </c>
      <c r="B661" s="12" t="s">
        <v>675</v>
      </c>
      <c r="C661" s="13">
        <v>0</v>
      </c>
    </row>
    <row r="662" spans="1:3" ht="16.5" customHeight="1">
      <c r="A662" s="11">
        <v>1030712</v>
      </c>
      <c r="B662" s="12" t="s">
        <v>676</v>
      </c>
      <c r="C662" s="13">
        <v>0</v>
      </c>
    </row>
    <row r="663" spans="1:3" ht="16.5" customHeight="1">
      <c r="A663" s="11">
        <v>1030713</v>
      </c>
      <c r="B663" s="12" t="s">
        <v>677</v>
      </c>
      <c r="C663" s="13">
        <v>0</v>
      </c>
    </row>
    <row r="664" spans="1:3" ht="16.5" customHeight="1">
      <c r="A664" s="11">
        <v>1030714</v>
      </c>
      <c r="B664" s="12" t="s">
        <v>678</v>
      </c>
      <c r="C664" s="13">
        <f>SUM(C665:C668)</f>
        <v>3997</v>
      </c>
    </row>
    <row r="665" spans="1:3" ht="16.5" customHeight="1">
      <c r="A665" s="11">
        <v>103071401</v>
      </c>
      <c r="B665" s="11" t="s">
        <v>679</v>
      </c>
      <c r="C665" s="13">
        <v>0</v>
      </c>
    </row>
    <row r="666" spans="1:3" ht="16.5" customHeight="1">
      <c r="A666" s="11">
        <v>103071402</v>
      </c>
      <c r="B666" s="11" t="s">
        <v>680</v>
      </c>
      <c r="C666" s="13">
        <v>2</v>
      </c>
    </row>
    <row r="667" spans="1:3" ht="16.5" customHeight="1">
      <c r="A667" s="11">
        <v>103071404</v>
      </c>
      <c r="B667" s="11" t="s">
        <v>681</v>
      </c>
      <c r="C667" s="13">
        <v>3995</v>
      </c>
    </row>
    <row r="668" spans="1:3" ht="16.5" customHeight="1">
      <c r="A668" s="11">
        <v>103071405</v>
      </c>
      <c r="B668" s="11" t="s">
        <v>682</v>
      </c>
      <c r="C668" s="13">
        <v>0</v>
      </c>
    </row>
    <row r="669" spans="1:3" ht="16.5" customHeight="1">
      <c r="A669" s="11">
        <v>1030715</v>
      </c>
      <c r="B669" s="12" t="s">
        <v>683</v>
      </c>
      <c r="C669" s="13">
        <v>0</v>
      </c>
    </row>
    <row r="670" spans="1:3" ht="16.5" customHeight="1">
      <c r="A670" s="11">
        <v>1030716</v>
      </c>
      <c r="B670" s="12" t="s">
        <v>684</v>
      </c>
      <c r="C670" s="13">
        <v>0</v>
      </c>
    </row>
    <row r="671" spans="1:3" ht="16.5" customHeight="1">
      <c r="A671" s="11">
        <v>1030717</v>
      </c>
      <c r="B671" s="12" t="s">
        <v>685</v>
      </c>
      <c r="C671" s="13">
        <v>0</v>
      </c>
    </row>
    <row r="672" spans="1:3" ht="16.5" customHeight="1">
      <c r="A672" s="11">
        <v>1030718</v>
      </c>
      <c r="B672" s="12" t="s">
        <v>686</v>
      </c>
      <c r="C672" s="13">
        <v>0</v>
      </c>
    </row>
    <row r="673" spans="1:3" ht="16.5" customHeight="1">
      <c r="A673" s="11">
        <v>1030719</v>
      </c>
      <c r="B673" s="12" t="s">
        <v>687</v>
      </c>
      <c r="C673" s="13">
        <f>C674+C675</f>
        <v>97</v>
      </c>
    </row>
    <row r="674" spans="1:3" ht="16.5" customHeight="1">
      <c r="A674" s="11">
        <v>103071901</v>
      </c>
      <c r="B674" s="11" t="s">
        <v>688</v>
      </c>
      <c r="C674" s="13">
        <v>0</v>
      </c>
    </row>
    <row r="675" spans="1:3" ht="16.5" customHeight="1">
      <c r="A675" s="11">
        <v>103071999</v>
      </c>
      <c r="B675" s="11" t="s">
        <v>689</v>
      </c>
      <c r="C675" s="13">
        <v>97</v>
      </c>
    </row>
    <row r="676" spans="1:3" ht="16.5" customHeight="1">
      <c r="A676" s="11">
        <v>1030720</v>
      </c>
      <c r="B676" s="12" t="s">
        <v>690</v>
      </c>
      <c r="C676" s="13">
        <v>0</v>
      </c>
    </row>
    <row r="677" spans="1:3" ht="16.5" customHeight="1">
      <c r="A677" s="11">
        <v>1030799</v>
      </c>
      <c r="B677" s="12" t="s">
        <v>691</v>
      </c>
      <c r="C677" s="13">
        <v>1860</v>
      </c>
    </row>
    <row r="678" spans="1:3" ht="16.5" customHeight="1">
      <c r="A678" s="11">
        <v>10308</v>
      </c>
      <c r="B678" s="12" t="s">
        <v>692</v>
      </c>
      <c r="C678" s="13">
        <f>C679+C680</f>
        <v>185</v>
      </c>
    </row>
    <row r="679" spans="1:3" ht="16.5" customHeight="1">
      <c r="A679" s="11">
        <v>1030801</v>
      </c>
      <c r="B679" s="12" t="s">
        <v>693</v>
      </c>
      <c r="C679" s="13">
        <v>0</v>
      </c>
    </row>
    <row r="680" spans="1:3" ht="16.5" customHeight="1">
      <c r="A680" s="11">
        <v>1030802</v>
      </c>
      <c r="B680" s="12" t="s">
        <v>694</v>
      </c>
      <c r="C680" s="13">
        <v>185</v>
      </c>
    </row>
    <row r="681" spans="1:3" ht="16.5" customHeight="1">
      <c r="A681" s="11">
        <v>10309</v>
      </c>
      <c r="B681" s="12" t="s">
        <v>695</v>
      </c>
      <c r="C681" s="13">
        <f>SUM(C682:C686)</f>
        <v>0</v>
      </c>
    </row>
    <row r="682" spans="1:3" ht="16.5" customHeight="1">
      <c r="A682" s="11">
        <v>1030901</v>
      </c>
      <c r="B682" s="12" t="s">
        <v>696</v>
      </c>
      <c r="C682" s="13">
        <v>0</v>
      </c>
    </row>
    <row r="683" spans="1:3" ht="16.5" customHeight="1">
      <c r="A683" s="11">
        <v>1030902</v>
      </c>
      <c r="B683" s="12" t="s">
        <v>697</v>
      </c>
      <c r="C683" s="13">
        <v>0</v>
      </c>
    </row>
    <row r="684" spans="1:3" ht="16.5" customHeight="1">
      <c r="A684" s="11">
        <v>1030903</v>
      </c>
      <c r="B684" s="12" t="s">
        <v>698</v>
      </c>
      <c r="C684" s="13">
        <v>0</v>
      </c>
    </row>
    <row r="685" spans="1:3" ht="16.5" customHeight="1">
      <c r="A685" s="11">
        <v>1030904</v>
      </c>
      <c r="B685" s="12" t="s">
        <v>699</v>
      </c>
      <c r="C685" s="13">
        <v>0</v>
      </c>
    </row>
    <row r="686" spans="1:3" ht="16.5" customHeight="1">
      <c r="A686" s="11">
        <v>1030999</v>
      </c>
      <c r="B686" s="12" t="s">
        <v>700</v>
      </c>
      <c r="C686" s="13">
        <v>0</v>
      </c>
    </row>
    <row r="687" spans="1:3" ht="16.5" customHeight="1">
      <c r="A687" s="11">
        <v>10399</v>
      </c>
      <c r="B687" s="12" t="s">
        <v>701</v>
      </c>
      <c r="C687" s="13">
        <f>SUM(C688:C694)</f>
        <v>4117</v>
      </c>
    </row>
    <row r="688" spans="1:3" ht="16.5" customHeight="1">
      <c r="A688" s="11">
        <v>1039904</v>
      </c>
      <c r="B688" s="12" t="s">
        <v>702</v>
      </c>
      <c r="C688" s="13">
        <v>0</v>
      </c>
    </row>
    <row r="689" spans="1:3" ht="16.5" customHeight="1">
      <c r="A689" s="11">
        <v>1039907</v>
      </c>
      <c r="B689" s="12" t="s">
        <v>703</v>
      </c>
      <c r="C689" s="13">
        <v>0</v>
      </c>
    </row>
    <row r="690" spans="1:3" ht="16.5" customHeight="1">
      <c r="A690" s="11">
        <v>1039908</v>
      </c>
      <c r="B690" s="12" t="s">
        <v>704</v>
      </c>
      <c r="C690" s="13">
        <v>2974</v>
      </c>
    </row>
    <row r="691" spans="1:3" ht="16.5" customHeight="1">
      <c r="A691" s="11">
        <v>1039912</v>
      </c>
      <c r="B691" s="12" t="s">
        <v>705</v>
      </c>
      <c r="C691" s="13">
        <v>0</v>
      </c>
    </row>
    <row r="692" spans="1:3" ht="16.5" customHeight="1">
      <c r="A692" s="11">
        <v>1039913</v>
      </c>
      <c r="B692" s="12" t="s">
        <v>706</v>
      </c>
      <c r="C692" s="13">
        <v>0</v>
      </c>
    </row>
    <row r="693" spans="1:3" ht="16.5" customHeight="1">
      <c r="A693" s="11">
        <v>1039914</v>
      </c>
      <c r="B693" s="12" t="s">
        <v>707</v>
      </c>
      <c r="C693" s="13">
        <v>0</v>
      </c>
    </row>
    <row r="694" spans="1:3" ht="16.5" customHeight="1">
      <c r="A694" s="11">
        <v>1039999</v>
      </c>
      <c r="B694" s="12" t="s">
        <v>708</v>
      </c>
      <c r="C694" s="13">
        <v>1143</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50"/>
  <sheetViews>
    <sheetView showGridLines="0" showZeros="0" workbookViewId="0" topLeftCell="A1321">
      <selection activeCell="C685" sqref="C685"/>
    </sheetView>
  </sheetViews>
  <sheetFormatPr defaultColWidth="12.125" defaultRowHeight="16.5" customHeight="1"/>
  <cols>
    <col min="1" max="1" width="9.875" style="7" customWidth="1"/>
    <col min="2" max="2" width="54.25390625" style="7" customWidth="1"/>
    <col min="3" max="3" width="26.00390625" style="7" customWidth="1"/>
    <col min="4" max="16384" width="12.125" style="7" customWidth="1"/>
  </cols>
  <sheetData>
    <row r="1" spans="1:3" ht="33.75" customHeight="1">
      <c r="A1" s="39" t="s">
        <v>709</v>
      </c>
      <c r="B1" s="39"/>
      <c r="C1" s="39"/>
    </row>
    <row r="2" spans="1:3" ht="16.5" customHeight="1">
      <c r="A2" s="34" t="s">
        <v>710</v>
      </c>
      <c r="B2" s="34"/>
      <c r="C2" s="34"/>
    </row>
    <row r="3" spans="1:3" ht="17.25" customHeight="1">
      <c r="A3" s="35" t="s">
        <v>49</v>
      </c>
      <c r="B3" s="35" t="s">
        <v>50</v>
      </c>
      <c r="C3" s="35" t="s">
        <v>51</v>
      </c>
    </row>
    <row r="4" spans="1:3" ht="16.5" customHeight="1">
      <c r="A4" s="11"/>
      <c r="B4" s="35" t="s">
        <v>711</v>
      </c>
      <c r="C4" s="13">
        <f>SUM(C5,C249,C289,C308,C399,C453,C507,C564,C685,C757,C835,C858,C969,C1033,C1100,C1120,C1150,C1160,C1205,C1225,C1279,C1336,C1339,C1347)</f>
        <v>144869</v>
      </c>
    </row>
    <row r="5" spans="1:3" ht="16.5" customHeight="1">
      <c r="A5" s="11">
        <v>201</v>
      </c>
      <c r="B5" s="12" t="s">
        <v>712</v>
      </c>
      <c r="C5" s="13">
        <f>SUM(C6+C18+C27+C38+C49+C60+C71+C83+C92+C105+C115+C124+C135+C148+C155+C163+C169+C176+C183+C190+C197+C204+C212+C218+C224+C231+C246)</f>
        <v>22138</v>
      </c>
    </row>
    <row r="6" spans="1:3" ht="16.5" customHeight="1">
      <c r="A6" s="11">
        <v>20101</v>
      </c>
      <c r="B6" s="12" t="s">
        <v>713</v>
      </c>
      <c r="C6" s="13">
        <f>SUM(C7:C17)</f>
        <v>300</v>
      </c>
    </row>
    <row r="7" spans="1:3" ht="16.5" customHeight="1">
      <c r="A7" s="11">
        <v>2010101</v>
      </c>
      <c r="B7" s="11" t="s">
        <v>714</v>
      </c>
      <c r="C7" s="13">
        <v>222</v>
      </c>
    </row>
    <row r="8" spans="1:3" ht="16.5" customHeight="1">
      <c r="A8" s="11">
        <v>2010102</v>
      </c>
      <c r="B8" s="11" t="s">
        <v>715</v>
      </c>
      <c r="C8" s="13">
        <v>0</v>
      </c>
    </row>
    <row r="9" spans="1:3" ht="16.5" customHeight="1">
      <c r="A9" s="11">
        <v>2010103</v>
      </c>
      <c r="B9" s="11" t="s">
        <v>716</v>
      </c>
      <c r="C9" s="13">
        <v>0</v>
      </c>
    </row>
    <row r="10" spans="1:3" ht="16.5" customHeight="1">
      <c r="A10" s="11">
        <v>2010104</v>
      </c>
      <c r="B10" s="11" t="s">
        <v>717</v>
      </c>
      <c r="C10" s="13">
        <v>28</v>
      </c>
    </row>
    <row r="11" spans="1:3" ht="16.5" customHeight="1">
      <c r="A11" s="11">
        <v>2010105</v>
      </c>
      <c r="B11" s="11" t="s">
        <v>718</v>
      </c>
      <c r="C11" s="13">
        <v>0</v>
      </c>
    </row>
    <row r="12" spans="1:3" ht="16.5" customHeight="1">
      <c r="A12" s="11">
        <v>2010106</v>
      </c>
      <c r="B12" s="11" t="s">
        <v>719</v>
      </c>
      <c r="C12" s="13">
        <v>0</v>
      </c>
    </row>
    <row r="13" spans="1:3" ht="16.5" customHeight="1">
      <c r="A13" s="11">
        <v>2010107</v>
      </c>
      <c r="B13" s="11" t="s">
        <v>720</v>
      </c>
      <c r="C13" s="13">
        <v>0</v>
      </c>
    </row>
    <row r="14" spans="1:3" ht="16.5" customHeight="1">
      <c r="A14" s="11">
        <v>2010108</v>
      </c>
      <c r="B14" s="11" t="s">
        <v>721</v>
      </c>
      <c r="C14" s="13">
        <v>8</v>
      </c>
    </row>
    <row r="15" spans="1:3" ht="16.5" customHeight="1">
      <c r="A15" s="11">
        <v>2010109</v>
      </c>
      <c r="B15" s="11" t="s">
        <v>722</v>
      </c>
      <c r="C15" s="13">
        <v>0</v>
      </c>
    </row>
    <row r="16" spans="1:3" ht="16.5" customHeight="1">
      <c r="A16" s="11">
        <v>2010150</v>
      </c>
      <c r="B16" s="11" t="s">
        <v>723</v>
      </c>
      <c r="C16" s="13">
        <v>0</v>
      </c>
    </row>
    <row r="17" spans="1:3" ht="16.5" customHeight="1">
      <c r="A17" s="11">
        <v>2010199</v>
      </c>
      <c r="B17" s="11" t="s">
        <v>724</v>
      </c>
      <c r="C17" s="13">
        <v>42</v>
      </c>
    </row>
    <row r="18" spans="1:3" ht="16.5" customHeight="1">
      <c r="A18" s="11">
        <v>20102</v>
      </c>
      <c r="B18" s="12" t="s">
        <v>725</v>
      </c>
      <c r="C18" s="13">
        <f>SUM(C19:C26)</f>
        <v>262</v>
      </c>
    </row>
    <row r="19" spans="1:3" ht="16.5" customHeight="1">
      <c r="A19" s="11">
        <v>2010201</v>
      </c>
      <c r="B19" s="11" t="s">
        <v>714</v>
      </c>
      <c r="C19" s="13">
        <v>222</v>
      </c>
    </row>
    <row r="20" spans="1:3" ht="16.5" customHeight="1">
      <c r="A20" s="11">
        <v>2010202</v>
      </c>
      <c r="B20" s="11" t="s">
        <v>715</v>
      </c>
      <c r="C20" s="13">
        <v>0</v>
      </c>
    </row>
    <row r="21" spans="1:3" ht="16.5" customHeight="1">
      <c r="A21" s="11">
        <v>2010203</v>
      </c>
      <c r="B21" s="11" t="s">
        <v>716</v>
      </c>
      <c r="C21" s="13">
        <v>0</v>
      </c>
    </row>
    <row r="22" spans="1:3" ht="16.5" customHeight="1">
      <c r="A22" s="11">
        <v>2010204</v>
      </c>
      <c r="B22" s="11" t="s">
        <v>726</v>
      </c>
      <c r="C22" s="13">
        <v>16</v>
      </c>
    </row>
    <row r="23" spans="1:3" ht="16.5" customHeight="1">
      <c r="A23" s="11">
        <v>2010205</v>
      </c>
      <c r="B23" s="11" t="s">
        <v>727</v>
      </c>
      <c r="C23" s="13">
        <v>9</v>
      </c>
    </row>
    <row r="24" spans="1:3" ht="16.5" customHeight="1">
      <c r="A24" s="11">
        <v>2010206</v>
      </c>
      <c r="B24" s="11" t="s">
        <v>728</v>
      </c>
      <c r="C24" s="13">
        <v>8</v>
      </c>
    </row>
    <row r="25" spans="1:3" ht="16.5" customHeight="1">
      <c r="A25" s="11">
        <v>2010250</v>
      </c>
      <c r="B25" s="11" t="s">
        <v>723</v>
      </c>
      <c r="C25" s="13">
        <v>0</v>
      </c>
    </row>
    <row r="26" spans="1:3" ht="16.5" customHeight="1">
      <c r="A26" s="11">
        <v>2010299</v>
      </c>
      <c r="B26" s="11" t="s">
        <v>729</v>
      </c>
      <c r="C26" s="13">
        <v>7</v>
      </c>
    </row>
    <row r="27" spans="1:3" ht="16.5" customHeight="1">
      <c r="A27" s="11">
        <v>20103</v>
      </c>
      <c r="B27" s="12" t="s">
        <v>730</v>
      </c>
      <c r="C27" s="13">
        <f>SUM(C28:C37)</f>
        <v>9399</v>
      </c>
    </row>
    <row r="28" spans="1:3" ht="16.5" customHeight="1">
      <c r="A28" s="11">
        <v>2010301</v>
      </c>
      <c r="B28" s="11" t="s">
        <v>714</v>
      </c>
      <c r="C28" s="13">
        <v>3236</v>
      </c>
    </row>
    <row r="29" spans="1:3" ht="16.5" customHeight="1">
      <c r="A29" s="11">
        <v>2010302</v>
      </c>
      <c r="B29" s="11" t="s">
        <v>715</v>
      </c>
      <c r="C29" s="13">
        <v>0</v>
      </c>
    </row>
    <row r="30" spans="1:3" ht="16.5" customHeight="1">
      <c r="A30" s="11">
        <v>2010303</v>
      </c>
      <c r="B30" s="11" t="s">
        <v>716</v>
      </c>
      <c r="C30" s="13">
        <v>4371</v>
      </c>
    </row>
    <row r="31" spans="1:3" ht="16.5" customHeight="1">
      <c r="A31" s="11">
        <v>2010304</v>
      </c>
      <c r="B31" s="11" t="s">
        <v>731</v>
      </c>
      <c r="C31" s="13">
        <v>0</v>
      </c>
    </row>
    <row r="32" spans="1:3" ht="16.5" customHeight="1">
      <c r="A32" s="11">
        <v>2010305</v>
      </c>
      <c r="B32" s="11" t="s">
        <v>732</v>
      </c>
      <c r="C32" s="13">
        <v>0</v>
      </c>
    </row>
    <row r="33" spans="1:3" ht="16.5" customHeight="1">
      <c r="A33" s="11">
        <v>2010306</v>
      </c>
      <c r="B33" s="11" t="s">
        <v>733</v>
      </c>
      <c r="C33" s="13">
        <v>0</v>
      </c>
    </row>
    <row r="34" spans="1:3" ht="16.5" customHeight="1">
      <c r="A34" s="11">
        <v>2010308</v>
      </c>
      <c r="B34" s="11" t="s">
        <v>734</v>
      </c>
      <c r="C34" s="13">
        <v>0</v>
      </c>
    </row>
    <row r="35" spans="1:3" ht="16.5" customHeight="1">
      <c r="A35" s="11">
        <v>2010309</v>
      </c>
      <c r="B35" s="11" t="s">
        <v>735</v>
      </c>
      <c r="C35" s="13">
        <v>0</v>
      </c>
    </row>
    <row r="36" spans="1:3" ht="16.5" customHeight="1">
      <c r="A36" s="11">
        <v>2010350</v>
      </c>
      <c r="B36" s="11" t="s">
        <v>723</v>
      </c>
      <c r="C36" s="13">
        <v>86</v>
      </c>
    </row>
    <row r="37" spans="1:3" ht="16.5" customHeight="1">
      <c r="A37" s="11">
        <v>2010399</v>
      </c>
      <c r="B37" s="11" t="s">
        <v>736</v>
      </c>
      <c r="C37" s="13">
        <v>1706</v>
      </c>
    </row>
    <row r="38" spans="1:3" ht="16.5" customHeight="1">
      <c r="A38" s="11">
        <v>20104</v>
      </c>
      <c r="B38" s="12" t="s">
        <v>737</v>
      </c>
      <c r="C38" s="13">
        <f>SUM(C39:C48)</f>
        <v>400</v>
      </c>
    </row>
    <row r="39" spans="1:3" ht="16.5" customHeight="1">
      <c r="A39" s="11">
        <v>2010401</v>
      </c>
      <c r="B39" s="11" t="s">
        <v>714</v>
      </c>
      <c r="C39" s="13">
        <v>237</v>
      </c>
    </row>
    <row r="40" spans="1:3" ht="16.5" customHeight="1">
      <c r="A40" s="11">
        <v>2010402</v>
      </c>
      <c r="B40" s="11" t="s">
        <v>715</v>
      </c>
      <c r="C40" s="13">
        <v>0</v>
      </c>
    </row>
    <row r="41" spans="1:3" ht="16.5" customHeight="1">
      <c r="A41" s="11">
        <v>2010403</v>
      </c>
      <c r="B41" s="11" t="s">
        <v>716</v>
      </c>
      <c r="C41" s="13">
        <v>0</v>
      </c>
    </row>
    <row r="42" spans="1:3" ht="16.5" customHeight="1">
      <c r="A42" s="11">
        <v>2010404</v>
      </c>
      <c r="B42" s="11" t="s">
        <v>738</v>
      </c>
      <c r="C42" s="13">
        <v>0</v>
      </c>
    </row>
    <row r="43" spans="1:3" ht="16.5" customHeight="1">
      <c r="A43" s="11">
        <v>2010405</v>
      </c>
      <c r="B43" s="11" t="s">
        <v>739</v>
      </c>
      <c r="C43" s="13">
        <v>0</v>
      </c>
    </row>
    <row r="44" spans="1:3" ht="16.5" customHeight="1">
      <c r="A44" s="11">
        <v>2010406</v>
      </c>
      <c r="B44" s="11" t="s">
        <v>740</v>
      </c>
      <c r="C44" s="13">
        <v>0</v>
      </c>
    </row>
    <row r="45" spans="1:3" ht="16.5" customHeight="1">
      <c r="A45" s="11">
        <v>2010407</v>
      </c>
      <c r="B45" s="11" t="s">
        <v>741</v>
      </c>
      <c r="C45" s="13">
        <v>0</v>
      </c>
    </row>
    <row r="46" spans="1:3" ht="16.5" customHeight="1">
      <c r="A46" s="11">
        <v>2010408</v>
      </c>
      <c r="B46" s="11" t="s">
        <v>742</v>
      </c>
      <c r="C46" s="13">
        <v>0</v>
      </c>
    </row>
    <row r="47" spans="1:3" ht="16.5" customHeight="1">
      <c r="A47" s="11">
        <v>2010450</v>
      </c>
      <c r="B47" s="11" t="s">
        <v>723</v>
      </c>
      <c r="C47" s="13">
        <v>0</v>
      </c>
    </row>
    <row r="48" spans="1:3" ht="16.5" customHeight="1">
      <c r="A48" s="11">
        <v>2010499</v>
      </c>
      <c r="B48" s="11" t="s">
        <v>743</v>
      </c>
      <c r="C48" s="13">
        <v>163</v>
      </c>
    </row>
    <row r="49" spans="1:3" ht="16.5" customHeight="1">
      <c r="A49" s="11">
        <v>20105</v>
      </c>
      <c r="B49" s="12" t="s">
        <v>744</v>
      </c>
      <c r="C49" s="13">
        <f>SUM(C50:C59)</f>
        <v>112</v>
      </c>
    </row>
    <row r="50" spans="1:3" ht="16.5" customHeight="1">
      <c r="A50" s="11">
        <v>2010501</v>
      </c>
      <c r="B50" s="11" t="s">
        <v>714</v>
      </c>
      <c r="C50" s="13">
        <v>47</v>
      </c>
    </row>
    <row r="51" spans="1:3" ht="16.5" customHeight="1">
      <c r="A51" s="11">
        <v>2010502</v>
      </c>
      <c r="B51" s="11" t="s">
        <v>715</v>
      </c>
      <c r="C51" s="13">
        <v>0</v>
      </c>
    </row>
    <row r="52" spans="1:3" ht="16.5" customHeight="1">
      <c r="A52" s="11">
        <v>2010503</v>
      </c>
      <c r="B52" s="11" t="s">
        <v>716</v>
      </c>
      <c r="C52" s="13">
        <v>0</v>
      </c>
    </row>
    <row r="53" spans="1:3" ht="16.5" customHeight="1">
      <c r="A53" s="11">
        <v>2010504</v>
      </c>
      <c r="B53" s="11" t="s">
        <v>745</v>
      </c>
      <c r="C53" s="13">
        <v>0</v>
      </c>
    </row>
    <row r="54" spans="1:3" ht="16.5" customHeight="1">
      <c r="A54" s="11">
        <v>2010505</v>
      </c>
      <c r="B54" s="11" t="s">
        <v>746</v>
      </c>
      <c r="C54" s="13">
        <v>0</v>
      </c>
    </row>
    <row r="55" spans="1:3" ht="16.5" customHeight="1">
      <c r="A55" s="11">
        <v>2010506</v>
      </c>
      <c r="B55" s="11" t="s">
        <v>747</v>
      </c>
      <c r="C55" s="13">
        <v>0</v>
      </c>
    </row>
    <row r="56" spans="1:3" ht="16.5" customHeight="1">
      <c r="A56" s="11">
        <v>2010507</v>
      </c>
      <c r="B56" s="11" t="s">
        <v>748</v>
      </c>
      <c r="C56" s="13">
        <v>6</v>
      </c>
    </row>
    <row r="57" spans="1:3" ht="16.5" customHeight="1">
      <c r="A57" s="11">
        <v>2010508</v>
      </c>
      <c r="B57" s="11" t="s">
        <v>749</v>
      </c>
      <c r="C57" s="13">
        <v>0</v>
      </c>
    </row>
    <row r="58" spans="1:3" ht="16.5" customHeight="1">
      <c r="A58" s="11">
        <v>2010550</v>
      </c>
      <c r="B58" s="11" t="s">
        <v>723</v>
      </c>
      <c r="C58" s="13">
        <v>55</v>
      </c>
    </row>
    <row r="59" spans="1:3" ht="16.5" customHeight="1">
      <c r="A59" s="11">
        <v>2010599</v>
      </c>
      <c r="B59" s="11" t="s">
        <v>750</v>
      </c>
      <c r="C59" s="13">
        <v>4</v>
      </c>
    </row>
    <row r="60" spans="1:3" ht="16.5" customHeight="1">
      <c r="A60" s="11">
        <v>20106</v>
      </c>
      <c r="B60" s="12" t="s">
        <v>751</v>
      </c>
      <c r="C60" s="13">
        <f>SUM(C61:C70)</f>
        <v>939</v>
      </c>
    </row>
    <row r="61" spans="1:3" ht="16.5" customHeight="1">
      <c r="A61" s="11">
        <v>2010601</v>
      </c>
      <c r="B61" s="11" t="s">
        <v>714</v>
      </c>
      <c r="C61" s="13">
        <v>747</v>
      </c>
    </row>
    <row r="62" spans="1:3" ht="16.5" customHeight="1">
      <c r="A62" s="11">
        <v>2010602</v>
      </c>
      <c r="B62" s="11" t="s">
        <v>715</v>
      </c>
      <c r="C62" s="13">
        <v>0</v>
      </c>
    </row>
    <row r="63" spans="1:3" ht="16.5" customHeight="1">
      <c r="A63" s="11">
        <v>2010603</v>
      </c>
      <c r="B63" s="11" t="s">
        <v>716</v>
      </c>
      <c r="C63" s="13">
        <v>0</v>
      </c>
    </row>
    <row r="64" spans="1:3" ht="16.5" customHeight="1">
      <c r="A64" s="11">
        <v>2010604</v>
      </c>
      <c r="B64" s="11" t="s">
        <v>752</v>
      </c>
      <c r="C64" s="13">
        <v>0</v>
      </c>
    </row>
    <row r="65" spans="1:3" ht="16.5" customHeight="1">
      <c r="A65" s="11">
        <v>2010605</v>
      </c>
      <c r="B65" s="11" t="s">
        <v>753</v>
      </c>
      <c r="C65" s="13">
        <v>192</v>
      </c>
    </row>
    <row r="66" spans="1:3" ht="16.5" customHeight="1">
      <c r="A66" s="11">
        <v>2010606</v>
      </c>
      <c r="B66" s="11" t="s">
        <v>754</v>
      </c>
      <c r="C66" s="13">
        <v>0</v>
      </c>
    </row>
    <row r="67" spans="1:3" ht="16.5" customHeight="1">
      <c r="A67" s="11">
        <v>2010607</v>
      </c>
      <c r="B67" s="11" t="s">
        <v>755</v>
      </c>
      <c r="C67" s="13">
        <v>0</v>
      </c>
    </row>
    <row r="68" spans="1:3" ht="16.5" customHeight="1">
      <c r="A68" s="11">
        <v>2010608</v>
      </c>
      <c r="B68" s="11" t="s">
        <v>756</v>
      </c>
      <c r="C68" s="13">
        <v>0</v>
      </c>
    </row>
    <row r="69" spans="1:3" ht="16.5" customHeight="1">
      <c r="A69" s="11">
        <v>2010650</v>
      </c>
      <c r="B69" s="11" t="s">
        <v>723</v>
      </c>
      <c r="C69" s="13">
        <v>0</v>
      </c>
    </row>
    <row r="70" spans="1:3" ht="16.5" customHeight="1">
      <c r="A70" s="11">
        <v>2010699</v>
      </c>
      <c r="B70" s="11" t="s">
        <v>757</v>
      </c>
      <c r="C70" s="13">
        <v>0</v>
      </c>
    </row>
    <row r="71" spans="1:3" ht="16.5" customHeight="1">
      <c r="A71" s="11">
        <v>20107</v>
      </c>
      <c r="B71" s="12" t="s">
        <v>758</v>
      </c>
      <c r="C71" s="13">
        <f>SUM(C72:C82)</f>
        <v>300</v>
      </c>
    </row>
    <row r="72" spans="1:3" ht="16.5" customHeight="1">
      <c r="A72" s="11">
        <v>2010701</v>
      </c>
      <c r="B72" s="11" t="s">
        <v>714</v>
      </c>
      <c r="C72" s="13">
        <v>0</v>
      </c>
    </row>
    <row r="73" spans="1:3" ht="16.5" customHeight="1">
      <c r="A73" s="11">
        <v>2010702</v>
      </c>
      <c r="B73" s="11" t="s">
        <v>715</v>
      </c>
      <c r="C73" s="13">
        <v>0</v>
      </c>
    </row>
    <row r="74" spans="1:3" ht="16.5" customHeight="1">
      <c r="A74" s="11">
        <v>2010703</v>
      </c>
      <c r="B74" s="11" t="s">
        <v>716</v>
      </c>
      <c r="C74" s="13">
        <v>0</v>
      </c>
    </row>
    <row r="75" spans="1:3" ht="16.5" customHeight="1">
      <c r="A75" s="11">
        <v>2010704</v>
      </c>
      <c r="B75" s="11" t="s">
        <v>759</v>
      </c>
      <c r="C75" s="13">
        <v>0</v>
      </c>
    </row>
    <row r="76" spans="1:3" ht="16.5" customHeight="1">
      <c r="A76" s="11">
        <v>2010705</v>
      </c>
      <c r="B76" s="11" t="s">
        <v>760</v>
      </c>
      <c r="C76" s="13">
        <v>0</v>
      </c>
    </row>
    <row r="77" spans="1:3" ht="16.5" customHeight="1">
      <c r="A77" s="11">
        <v>2010706</v>
      </c>
      <c r="B77" s="11" t="s">
        <v>761</v>
      </c>
      <c r="C77" s="13">
        <v>0</v>
      </c>
    </row>
    <row r="78" spans="1:3" ht="16.5" customHeight="1">
      <c r="A78" s="11">
        <v>2010707</v>
      </c>
      <c r="B78" s="11" t="s">
        <v>762</v>
      </c>
      <c r="C78" s="13">
        <v>0</v>
      </c>
    </row>
    <row r="79" spans="1:3" ht="16.5" customHeight="1">
      <c r="A79" s="11">
        <v>2010708</v>
      </c>
      <c r="B79" s="11" t="s">
        <v>763</v>
      </c>
      <c r="C79" s="13">
        <v>0</v>
      </c>
    </row>
    <row r="80" spans="1:3" ht="16.5" customHeight="1">
      <c r="A80" s="11">
        <v>2010709</v>
      </c>
      <c r="B80" s="11" t="s">
        <v>755</v>
      </c>
      <c r="C80" s="13">
        <v>0</v>
      </c>
    </row>
    <row r="81" spans="1:3" ht="16.5" customHeight="1">
      <c r="A81" s="11">
        <v>2010750</v>
      </c>
      <c r="B81" s="11" t="s">
        <v>723</v>
      </c>
      <c r="C81" s="13">
        <v>0</v>
      </c>
    </row>
    <row r="82" spans="1:3" ht="16.5" customHeight="1">
      <c r="A82" s="11">
        <v>2010799</v>
      </c>
      <c r="B82" s="11" t="s">
        <v>764</v>
      </c>
      <c r="C82" s="13">
        <v>300</v>
      </c>
    </row>
    <row r="83" spans="1:3" ht="16.5" customHeight="1">
      <c r="A83" s="11">
        <v>20108</v>
      </c>
      <c r="B83" s="12" t="s">
        <v>765</v>
      </c>
      <c r="C83" s="13">
        <f>SUM(C84:C91)</f>
        <v>175</v>
      </c>
    </row>
    <row r="84" spans="1:3" ht="16.5" customHeight="1">
      <c r="A84" s="11">
        <v>2010801</v>
      </c>
      <c r="B84" s="11" t="s">
        <v>714</v>
      </c>
      <c r="C84" s="13">
        <v>150</v>
      </c>
    </row>
    <row r="85" spans="1:3" ht="16.5" customHeight="1">
      <c r="A85" s="11">
        <v>2010802</v>
      </c>
      <c r="B85" s="11" t="s">
        <v>715</v>
      </c>
      <c r="C85" s="13">
        <v>0</v>
      </c>
    </row>
    <row r="86" spans="1:3" ht="16.5" customHeight="1">
      <c r="A86" s="11">
        <v>2010803</v>
      </c>
      <c r="B86" s="11" t="s">
        <v>716</v>
      </c>
      <c r="C86" s="13">
        <v>0</v>
      </c>
    </row>
    <row r="87" spans="1:3" ht="16.5" customHeight="1">
      <c r="A87" s="11">
        <v>2010804</v>
      </c>
      <c r="B87" s="11" t="s">
        <v>766</v>
      </c>
      <c r="C87" s="13">
        <v>0</v>
      </c>
    </row>
    <row r="88" spans="1:3" ht="16.5" customHeight="1">
      <c r="A88" s="11">
        <v>2010805</v>
      </c>
      <c r="B88" s="11" t="s">
        <v>767</v>
      </c>
      <c r="C88" s="13">
        <v>0</v>
      </c>
    </row>
    <row r="89" spans="1:3" ht="16.5" customHeight="1">
      <c r="A89" s="11">
        <v>2010806</v>
      </c>
      <c r="B89" s="11" t="s">
        <v>755</v>
      </c>
      <c r="C89" s="13">
        <v>0</v>
      </c>
    </row>
    <row r="90" spans="1:3" ht="16.5" customHeight="1">
      <c r="A90" s="11">
        <v>2010850</v>
      </c>
      <c r="B90" s="11" t="s">
        <v>723</v>
      </c>
      <c r="C90" s="13">
        <v>0</v>
      </c>
    </row>
    <row r="91" spans="1:3" ht="16.5" customHeight="1">
      <c r="A91" s="11">
        <v>2010899</v>
      </c>
      <c r="B91" s="11" t="s">
        <v>768</v>
      </c>
      <c r="C91" s="13">
        <v>25</v>
      </c>
    </row>
    <row r="92" spans="1:3" ht="16.5" customHeight="1">
      <c r="A92" s="11">
        <v>20109</v>
      </c>
      <c r="B92" s="12" t="s">
        <v>769</v>
      </c>
      <c r="C92" s="13">
        <f>SUM(C93:C104)</f>
        <v>0</v>
      </c>
    </row>
    <row r="93" spans="1:3" ht="16.5" customHeight="1">
      <c r="A93" s="11">
        <v>2010901</v>
      </c>
      <c r="B93" s="11" t="s">
        <v>714</v>
      </c>
      <c r="C93" s="13">
        <v>0</v>
      </c>
    </row>
    <row r="94" spans="1:3" ht="16.5" customHeight="1">
      <c r="A94" s="11">
        <v>2010902</v>
      </c>
      <c r="B94" s="11" t="s">
        <v>715</v>
      </c>
      <c r="C94" s="13">
        <v>0</v>
      </c>
    </row>
    <row r="95" spans="1:3" ht="16.5" customHeight="1">
      <c r="A95" s="11">
        <v>2010903</v>
      </c>
      <c r="B95" s="11" t="s">
        <v>716</v>
      </c>
      <c r="C95" s="13">
        <v>0</v>
      </c>
    </row>
    <row r="96" spans="1:3" ht="16.5" customHeight="1">
      <c r="A96" s="11">
        <v>2010905</v>
      </c>
      <c r="B96" s="11" t="s">
        <v>770</v>
      </c>
      <c r="C96" s="13">
        <v>0</v>
      </c>
    </row>
    <row r="97" spans="1:3" ht="16.5" customHeight="1">
      <c r="A97" s="11">
        <v>2010907</v>
      </c>
      <c r="B97" s="11" t="s">
        <v>771</v>
      </c>
      <c r="C97" s="13">
        <v>0</v>
      </c>
    </row>
    <row r="98" spans="1:3" ht="16.5" customHeight="1">
      <c r="A98" s="11">
        <v>2010908</v>
      </c>
      <c r="B98" s="11" t="s">
        <v>755</v>
      </c>
      <c r="C98" s="13">
        <v>0</v>
      </c>
    </row>
    <row r="99" spans="1:3" ht="16.5" customHeight="1">
      <c r="A99" s="11">
        <v>2010909</v>
      </c>
      <c r="B99" s="11" t="s">
        <v>772</v>
      </c>
      <c r="C99" s="13">
        <v>0</v>
      </c>
    </row>
    <row r="100" spans="1:3" ht="16.5" customHeight="1">
      <c r="A100" s="11">
        <v>2010910</v>
      </c>
      <c r="B100" s="11" t="s">
        <v>773</v>
      </c>
      <c r="C100" s="13">
        <v>0</v>
      </c>
    </row>
    <row r="101" spans="1:3" ht="16.5" customHeight="1">
      <c r="A101" s="11">
        <v>2010911</v>
      </c>
      <c r="B101" s="11" t="s">
        <v>774</v>
      </c>
      <c r="C101" s="13">
        <v>0</v>
      </c>
    </row>
    <row r="102" spans="1:3" ht="16.5" customHeight="1">
      <c r="A102" s="11">
        <v>2010912</v>
      </c>
      <c r="B102" s="11" t="s">
        <v>775</v>
      </c>
      <c r="C102" s="13">
        <v>0</v>
      </c>
    </row>
    <row r="103" spans="1:3" ht="16.5" customHeight="1">
      <c r="A103" s="11">
        <v>2010950</v>
      </c>
      <c r="B103" s="11" t="s">
        <v>723</v>
      </c>
      <c r="C103" s="13">
        <v>0</v>
      </c>
    </row>
    <row r="104" spans="1:3" ht="16.5" customHeight="1">
      <c r="A104" s="11">
        <v>2010999</v>
      </c>
      <c r="B104" s="11" t="s">
        <v>776</v>
      </c>
      <c r="C104" s="13">
        <v>0</v>
      </c>
    </row>
    <row r="105" spans="1:3" ht="16.5" customHeight="1">
      <c r="A105" s="11">
        <v>20110</v>
      </c>
      <c r="B105" s="12" t="s">
        <v>777</v>
      </c>
      <c r="C105" s="13">
        <f>SUM(C106:C114)</f>
        <v>106</v>
      </c>
    </row>
    <row r="106" spans="1:3" ht="16.5" customHeight="1">
      <c r="A106" s="11">
        <v>2011001</v>
      </c>
      <c r="B106" s="11" t="s">
        <v>714</v>
      </c>
      <c r="C106" s="13">
        <v>104</v>
      </c>
    </row>
    <row r="107" spans="1:3" ht="16.5" customHeight="1">
      <c r="A107" s="11">
        <v>2011002</v>
      </c>
      <c r="B107" s="11" t="s">
        <v>715</v>
      </c>
      <c r="C107" s="13">
        <v>0</v>
      </c>
    </row>
    <row r="108" spans="1:3" ht="16.5" customHeight="1">
      <c r="A108" s="11">
        <v>2011003</v>
      </c>
      <c r="B108" s="11" t="s">
        <v>716</v>
      </c>
      <c r="C108" s="13">
        <v>0</v>
      </c>
    </row>
    <row r="109" spans="1:3" ht="16.5" customHeight="1">
      <c r="A109" s="11">
        <v>2011004</v>
      </c>
      <c r="B109" s="11" t="s">
        <v>778</v>
      </c>
      <c r="C109" s="13">
        <v>0</v>
      </c>
    </row>
    <row r="110" spans="1:3" ht="16.5" customHeight="1">
      <c r="A110" s="11">
        <v>2011005</v>
      </c>
      <c r="B110" s="11" t="s">
        <v>779</v>
      </c>
      <c r="C110" s="13">
        <v>0</v>
      </c>
    </row>
    <row r="111" spans="1:3" ht="16.5" customHeight="1">
      <c r="A111" s="11">
        <v>2011007</v>
      </c>
      <c r="B111" s="11" t="s">
        <v>780</v>
      </c>
      <c r="C111" s="13">
        <v>0</v>
      </c>
    </row>
    <row r="112" spans="1:3" ht="16.5" customHeight="1">
      <c r="A112" s="11">
        <v>2011008</v>
      </c>
      <c r="B112" s="11" t="s">
        <v>781</v>
      </c>
      <c r="C112" s="13">
        <v>0</v>
      </c>
    </row>
    <row r="113" spans="1:3" ht="16.5" customHeight="1">
      <c r="A113" s="11">
        <v>2011050</v>
      </c>
      <c r="B113" s="11" t="s">
        <v>723</v>
      </c>
      <c r="C113" s="13">
        <v>0</v>
      </c>
    </row>
    <row r="114" spans="1:3" ht="16.5" customHeight="1">
      <c r="A114" s="11">
        <v>2011099</v>
      </c>
      <c r="B114" s="11" t="s">
        <v>782</v>
      </c>
      <c r="C114" s="13">
        <v>2</v>
      </c>
    </row>
    <row r="115" spans="1:3" ht="16.5" customHeight="1">
      <c r="A115" s="11">
        <v>20111</v>
      </c>
      <c r="B115" s="12" t="s">
        <v>783</v>
      </c>
      <c r="C115" s="13">
        <f>SUM(C116:C123)</f>
        <v>1199</v>
      </c>
    </row>
    <row r="116" spans="1:3" ht="16.5" customHeight="1">
      <c r="A116" s="11">
        <v>2011101</v>
      </c>
      <c r="B116" s="11" t="s">
        <v>714</v>
      </c>
      <c r="C116" s="13">
        <v>1092</v>
      </c>
    </row>
    <row r="117" spans="1:3" ht="16.5" customHeight="1">
      <c r="A117" s="11">
        <v>2011102</v>
      </c>
      <c r="B117" s="11" t="s">
        <v>715</v>
      </c>
      <c r="C117" s="13">
        <v>24</v>
      </c>
    </row>
    <row r="118" spans="1:3" ht="16.5" customHeight="1">
      <c r="A118" s="11">
        <v>2011103</v>
      </c>
      <c r="B118" s="11" t="s">
        <v>716</v>
      </c>
      <c r="C118" s="13">
        <v>0</v>
      </c>
    </row>
    <row r="119" spans="1:3" ht="16.5" customHeight="1">
      <c r="A119" s="11">
        <v>2011104</v>
      </c>
      <c r="B119" s="11" t="s">
        <v>784</v>
      </c>
      <c r="C119" s="13">
        <v>0</v>
      </c>
    </row>
    <row r="120" spans="1:3" ht="16.5" customHeight="1">
      <c r="A120" s="11">
        <v>2011105</v>
      </c>
      <c r="B120" s="11" t="s">
        <v>785</v>
      </c>
      <c r="C120" s="13">
        <v>20</v>
      </c>
    </row>
    <row r="121" spans="1:3" ht="16.5" customHeight="1">
      <c r="A121" s="11">
        <v>2011106</v>
      </c>
      <c r="B121" s="11" t="s">
        <v>786</v>
      </c>
      <c r="C121" s="13">
        <v>13</v>
      </c>
    </row>
    <row r="122" spans="1:3" ht="16.5" customHeight="1">
      <c r="A122" s="11">
        <v>2011150</v>
      </c>
      <c r="B122" s="11" t="s">
        <v>723</v>
      </c>
      <c r="C122" s="13">
        <v>0</v>
      </c>
    </row>
    <row r="123" spans="1:3" ht="16.5" customHeight="1">
      <c r="A123" s="11">
        <v>2011199</v>
      </c>
      <c r="B123" s="11" t="s">
        <v>787</v>
      </c>
      <c r="C123" s="13">
        <v>50</v>
      </c>
    </row>
    <row r="124" spans="1:3" ht="16.5" customHeight="1">
      <c r="A124" s="11">
        <v>20113</v>
      </c>
      <c r="B124" s="12" t="s">
        <v>788</v>
      </c>
      <c r="C124" s="13">
        <f>SUM(C125:C134)</f>
        <v>11</v>
      </c>
    </row>
    <row r="125" spans="1:3" ht="16.5" customHeight="1">
      <c r="A125" s="11">
        <v>2011301</v>
      </c>
      <c r="B125" s="11" t="s">
        <v>714</v>
      </c>
      <c r="C125" s="13">
        <v>0</v>
      </c>
    </row>
    <row r="126" spans="1:3" ht="16.5" customHeight="1">
      <c r="A126" s="11">
        <v>2011302</v>
      </c>
      <c r="B126" s="11" t="s">
        <v>715</v>
      </c>
      <c r="C126" s="13">
        <v>0</v>
      </c>
    </row>
    <row r="127" spans="1:3" ht="16.5" customHeight="1">
      <c r="A127" s="11">
        <v>2011303</v>
      </c>
      <c r="B127" s="11" t="s">
        <v>716</v>
      </c>
      <c r="C127" s="13">
        <v>0</v>
      </c>
    </row>
    <row r="128" spans="1:3" ht="16.5" customHeight="1">
      <c r="A128" s="11">
        <v>2011304</v>
      </c>
      <c r="B128" s="11" t="s">
        <v>789</v>
      </c>
      <c r="C128" s="13">
        <v>0</v>
      </c>
    </row>
    <row r="129" spans="1:3" ht="16.5" customHeight="1">
      <c r="A129" s="11">
        <v>2011305</v>
      </c>
      <c r="B129" s="11" t="s">
        <v>790</v>
      </c>
      <c r="C129" s="13">
        <v>0</v>
      </c>
    </row>
    <row r="130" spans="1:3" ht="16.5" customHeight="1">
      <c r="A130" s="11">
        <v>2011306</v>
      </c>
      <c r="B130" s="11" t="s">
        <v>791</v>
      </c>
      <c r="C130" s="13">
        <v>0</v>
      </c>
    </row>
    <row r="131" spans="1:3" ht="16.5" customHeight="1">
      <c r="A131" s="11">
        <v>2011307</v>
      </c>
      <c r="B131" s="11" t="s">
        <v>792</v>
      </c>
      <c r="C131" s="13">
        <v>0</v>
      </c>
    </row>
    <row r="132" spans="1:3" ht="16.5" customHeight="1">
      <c r="A132" s="11">
        <v>2011308</v>
      </c>
      <c r="B132" s="11" t="s">
        <v>793</v>
      </c>
      <c r="C132" s="13">
        <v>0</v>
      </c>
    </row>
    <row r="133" spans="1:3" ht="16.5" customHeight="1">
      <c r="A133" s="11">
        <v>2011350</v>
      </c>
      <c r="B133" s="11" t="s">
        <v>723</v>
      </c>
      <c r="C133" s="13">
        <v>0</v>
      </c>
    </row>
    <row r="134" spans="1:3" ht="16.5" customHeight="1">
      <c r="A134" s="11">
        <v>2011399</v>
      </c>
      <c r="B134" s="11" t="s">
        <v>794</v>
      </c>
      <c r="C134" s="13">
        <v>11</v>
      </c>
    </row>
    <row r="135" spans="1:3" ht="16.5" customHeight="1">
      <c r="A135" s="11">
        <v>20114</v>
      </c>
      <c r="B135" s="12" t="s">
        <v>795</v>
      </c>
      <c r="C135" s="13">
        <f>SUM(C136:C147)</f>
        <v>0</v>
      </c>
    </row>
    <row r="136" spans="1:3" ht="16.5" customHeight="1">
      <c r="A136" s="11">
        <v>2011401</v>
      </c>
      <c r="B136" s="11" t="s">
        <v>714</v>
      </c>
      <c r="C136" s="13">
        <v>0</v>
      </c>
    </row>
    <row r="137" spans="1:3" ht="16.5" customHeight="1">
      <c r="A137" s="11">
        <v>2011402</v>
      </c>
      <c r="B137" s="11" t="s">
        <v>715</v>
      </c>
      <c r="C137" s="13">
        <v>0</v>
      </c>
    </row>
    <row r="138" spans="1:3" ht="16.5" customHeight="1">
      <c r="A138" s="11">
        <v>2011403</v>
      </c>
      <c r="B138" s="11" t="s">
        <v>716</v>
      </c>
      <c r="C138" s="13">
        <v>0</v>
      </c>
    </row>
    <row r="139" spans="1:3" ht="16.5" customHeight="1">
      <c r="A139" s="11">
        <v>2011404</v>
      </c>
      <c r="B139" s="11" t="s">
        <v>796</v>
      </c>
      <c r="C139" s="13">
        <v>0</v>
      </c>
    </row>
    <row r="140" spans="1:3" ht="16.5" customHeight="1">
      <c r="A140" s="11">
        <v>2011405</v>
      </c>
      <c r="B140" s="11" t="s">
        <v>797</v>
      </c>
      <c r="C140" s="13">
        <v>0</v>
      </c>
    </row>
    <row r="141" spans="1:3" ht="16.5" customHeight="1">
      <c r="A141" s="11">
        <v>2011406</v>
      </c>
      <c r="B141" s="11" t="s">
        <v>798</v>
      </c>
      <c r="C141" s="13">
        <v>0</v>
      </c>
    </row>
    <row r="142" spans="1:3" ht="16.5" customHeight="1">
      <c r="A142" s="11">
        <v>2011408</v>
      </c>
      <c r="B142" s="11" t="s">
        <v>799</v>
      </c>
      <c r="C142" s="13">
        <v>0</v>
      </c>
    </row>
    <row r="143" spans="1:3" ht="16.5" customHeight="1">
      <c r="A143" s="11">
        <v>2011409</v>
      </c>
      <c r="B143" s="11" t="s">
        <v>800</v>
      </c>
      <c r="C143" s="13">
        <v>0</v>
      </c>
    </row>
    <row r="144" spans="1:3" ht="16.5" customHeight="1">
      <c r="A144" s="11">
        <v>2011410</v>
      </c>
      <c r="B144" s="11" t="s">
        <v>801</v>
      </c>
      <c r="C144" s="13">
        <v>0</v>
      </c>
    </row>
    <row r="145" spans="1:3" ht="16.5" customHeight="1">
      <c r="A145" s="11">
        <v>2011411</v>
      </c>
      <c r="B145" s="11" t="s">
        <v>802</v>
      </c>
      <c r="C145" s="13">
        <v>0</v>
      </c>
    </row>
    <row r="146" spans="1:3" ht="16.5" customHeight="1">
      <c r="A146" s="11">
        <v>2011450</v>
      </c>
      <c r="B146" s="11" t="s">
        <v>723</v>
      </c>
      <c r="C146" s="13">
        <v>0</v>
      </c>
    </row>
    <row r="147" spans="1:3" ht="16.5" customHeight="1">
      <c r="A147" s="11">
        <v>2011499</v>
      </c>
      <c r="B147" s="11" t="s">
        <v>803</v>
      </c>
      <c r="C147" s="13">
        <v>0</v>
      </c>
    </row>
    <row r="148" spans="1:3" ht="16.5" customHeight="1">
      <c r="A148" s="11">
        <v>20123</v>
      </c>
      <c r="B148" s="12" t="s">
        <v>804</v>
      </c>
      <c r="C148" s="13">
        <f>SUM(C149:C154)</f>
        <v>117</v>
      </c>
    </row>
    <row r="149" spans="1:3" ht="16.5" customHeight="1">
      <c r="A149" s="11">
        <v>2012301</v>
      </c>
      <c r="B149" s="11" t="s">
        <v>714</v>
      </c>
      <c r="C149" s="13">
        <v>111</v>
      </c>
    </row>
    <row r="150" spans="1:3" ht="16.5" customHeight="1">
      <c r="A150" s="11">
        <v>2012302</v>
      </c>
      <c r="B150" s="11" t="s">
        <v>715</v>
      </c>
      <c r="C150" s="13">
        <v>0</v>
      </c>
    </row>
    <row r="151" spans="1:3" ht="16.5" customHeight="1">
      <c r="A151" s="11">
        <v>2012303</v>
      </c>
      <c r="B151" s="11" t="s">
        <v>716</v>
      </c>
      <c r="C151" s="13">
        <v>0</v>
      </c>
    </row>
    <row r="152" spans="1:3" ht="16.5" customHeight="1">
      <c r="A152" s="11">
        <v>2012304</v>
      </c>
      <c r="B152" s="11" t="s">
        <v>805</v>
      </c>
      <c r="C152" s="13">
        <v>0</v>
      </c>
    </row>
    <row r="153" spans="1:3" ht="16.5" customHeight="1">
      <c r="A153" s="11">
        <v>2012350</v>
      </c>
      <c r="B153" s="11" t="s">
        <v>723</v>
      </c>
      <c r="C153" s="13">
        <v>0</v>
      </c>
    </row>
    <row r="154" spans="1:3" ht="16.5" customHeight="1">
      <c r="A154" s="11">
        <v>2012399</v>
      </c>
      <c r="B154" s="11" t="s">
        <v>806</v>
      </c>
      <c r="C154" s="13">
        <v>6</v>
      </c>
    </row>
    <row r="155" spans="1:3" ht="16.5" customHeight="1">
      <c r="A155" s="11">
        <v>20125</v>
      </c>
      <c r="B155" s="12" t="s">
        <v>807</v>
      </c>
      <c r="C155" s="13">
        <f>SUM(C156:C162)</f>
        <v>0</v>
      </c>
    </row>
    <row r="156" spans="1:3" ht="16.5" customHeight="1">
      <c r="A156" s="11">
        <v>2012501</v>
      </c>
      <c r="B156" s="11" t="s">
        <v>714</v>
      </c>
      <c r="C156" s="13">
        <v>0</v>
      </c>
    </row>
    <row r="157" spans="1:3" ht="16.5" customHeight="1">
      <c r="A157" s="11">
        <v>2012502</v>
      </c>
      <c r="B157" s="11" t="s">
        <v>715</v>
      </c>
      <c r="C157" s="13">
        <v>0</v>
      </c>
    </row>
    <row r="158" spans="1:3" ht="16.5" customHeight="1">
      <c r="A158" s="11">
        <v>2012503</v>
      </c>
      <c r="B158" s="11" t="s">
        <v>716</v>
      </c>
      <c r="C158" s="13">
        <v>0</v>
      </c>
    </row>
    <row r="159" spans="1:3" ht="16.5" customHeight="1">
      <c r="A159" s="11">
        <v>2012504</v>
      </c>
      <c r="B159" s="11" t="s">
        <v>808</v>
      </c>
      <c r="C159" s="13">
        <v>0</v>
      </c>
    </row>
    <row r="160" spans="1:3" ht="16.5" customHeight="1">
      <c r="A160" s="11">
        <v>2012505</v>
      </c>
      <c r="B160" s="11" t="s">
        <v>809</v>
      </c>
      <c r="C160" s="13">
        <v>0</v>
      </c>
    </row>
    <row r="161" spans="1:3" ht="16.5" customHeight="1">
      <c r="A161" s="11">
        <v>2012550</v>
      </c>
      <c r="B161" s="11" t="s">
        <v>723</v>
      </c>
      <c r="C161" s="13">
        <v>0</v>
      </c>
    </row>
    <row r="162" spans="1:3" ht="16.5" customHeight="1">
      <c r="A162" s="11">
        <v>2012599</v>
      </c>
      <c r="B162" s="11" t="s">
        <v>810</v>
      </c>
      <c r="C162" s="13">
        <v>0</v>
      </c>
    </row>
    <row r="163" spans="1:3" ht="16.5" customHeight="1">
      <c r="A163" s="11">
        <v>20126</v>
      </c>
      <c r="B163" s="12" t="s">
        <v>811</v>
      </c>
      <c r="C163" s="13">
        <f>SUM(C164:C168)</f>
        <v>199</v>
      </c>
    </row>
    <row r="164" spans="1:3" ht="16.5" customHeight="1">
      <c r="A164" s="11">
        <v>2012601</v>
      </c>
      <c r="B164" s="11" t="s">
        <v>714</v>
      </c>
      <c r="C164" s="13">
        <v>102</v>
      </c>
    </row>
    <row r="165" spans="1:3" ht="16.5" customHeight="1">
      <c r="A165" s="11">
        <v>2012602</v>
      </c>
      <c r="B165" s="11" t="s">
        <v>715</v>
      </c>
      <c r="C165" s="13">
        <v>0</v>
      </c>
    </row>
    <row r="166" spans="1:3" ht="16.5" customHeight="1">
      <c r="A166" s="11">
        <v>2012603</v>
      </c>
      <c r="B166" s="11" t="s">
        <v>716</v>
      </c>
      <c r="C166" s="13">
        <v>0</v>
      </c>
    </row>
    <row r="167" spans="1:3" ht="16.5" customHeight="1">
      <c r="A167" s="11">
        <v>2012604</v>
      </c>
      <c r="B167" s="11" t="s">
        <v>812</v>
      </c>
      <c r="C167" s="13">
        <v>89</v>
      </c>
    </row>
    <row r="168" spans="1:3" ht="16.5" customHeight="1">
      <c r="A168" s="11">
        <v>2012699</v>
      </c>
      <c r="B168" s="11" t="s">
        <v>813</v>
      </c>
      <c r="C168" s="13">
        <v>8</v>
      </c>
    </row>
    <row r="169" spans="1:3" ht="16.5" customHeight="1">
      <c r="A169" s="11">
        <v>20128</v>
      </c>
      <c r="B169" s="12" t="s">
        <v>814</v>
      </c>
      <c r="C169" s="13">
        <f>SUM(C170:C175)</f>
        <v>0</v>
      </c>
    </row>
    <row r="170" spans="1:3" ht="16.5" customHeight="1">
      <c r="A170" s="11">
        <v>2012801</v>
      </c>
      <c r="B170" s="11" t="s">
        <v>714</v>
      </c>
      <c r="C170" s="13">
        <v>0</v>
      </c>
    </row>
    <row r="171" spans="1:3" ht="16.5" customHeight="1">
      <c r="A171" s="11">
        <v>2012802</v>
      </c>
      <c r="B171" s="11" t="s">
        <v>715</v>
      </c>
      <c r="C171" s="13">
        <v>0</v>
      </c>
    </row>
    <row r="172" spans="1:3" ht="16.5" customHeight="1">
      <c r="A172" s="11">
        <v>2012803</v>
      </c>
      <c r="B172" s="11" t="s">
        <v>716</v>
      </c>
      <c r="C172" s="13">
        <v>0</v>
      </c>
    </row>
    <row r="173" spans="1:3" ht="16.5" customHeight="1">
      <c r="A173" s="11">
        <v>2012804</v>
      </c>
      <c r="B173" s="11" t="s">
        <v>728</v>
      </c>
      <c r="C173" s="13">
        <v>0</v>
      </c>
    </row>
    <row r="174" spans="1:3" ht="16.5" customHeight="1">
      <c r="A174" s="11">
        <v>2012850</v>
      </c>
      <c r="B174" s="11" t="s">
        <v>723</v>
      </c>
      <c r="C174" s="13">
        <v>0</v>
      </c>
    </row>
    <row r="175" spans="1:3" ht="16.5" customHeight="1">
      <c r="A175" s="11">
        <v>2012899</v>
      </c>
      <c r="B175" s="11" t="s">
        <v>815</v>
      </c>
      <c r="C175" s="13">
        <v>0</v>
      </c>
    </row>
    <row r="176" spans="1:3" ht="16.5" customHeight="1">
      <c r="A176" s="11">
        <v>20129</v>
      </c>
      <c r="B176" s="12" t="s">
        <v>816</v>
      </c>
      <c r="C176" s="13">
        <f>SUM(C177:C182)</f>
        <v>418</v>
      </c>
    </row>
    <row r="177" spans="1:3" ht="16.5" customHeight="1">
      <c r="A177" s="11">
        <v>2012901</v>
      </c>
      <c r="B177" s="11" t="s">
        <v>714</v>
      </c>
      <c r="C177" s="13">
        <v>191</v>
      </c>
    </row>
    <row r="178" spans="1:3" ht="16.5" customHeight="1">
      <c r="A178" s="11">
        <v>2012902</v>
      </c>
      <c r="B178" s="11" t="s">
        <v>715</v>
      </c>
      <c r="C178" s="13">
        <v>0</v>
      </c>
    </row>
    <row r="179" spans="1:3" ht="16.5" customHeight="1">
      <c r="A179" s="11">
        <v>2012903</v>
      </c>
      <c r="B179" s="11" t="s">
        <v>716</v>
      </c>
      <c r="C179" s="13">
        <v>0</v>
      </c>
    </row>
    <row r="180" spans="1:3" ht="16.5" customHeight="1">
      <c r="A180" s="11">
        <v>2012906</v>
      </c>
      <c r="B180" s="11" t="s">
        <v>817</v>
      </c>
      <c r="C180" s="13">
        <v>0</v>
      </c>
    </row>
    <row r="181" spans="1:3" ht="16.5" customHeight="1">
      <c r="A181" s="11">
        <v>2012950</v>
      </c>
      <c r="B181" s="11" t="s">
        <v>723</v>
      </c>
      <c r="C181" s="13">
        <v>0</v>
      </c>
    </row>
    <row r="182" spans="1:3" ht="16.5" customHeight="1">
      <c r="A182" s="11">
        <v>2012999</v>
      </c>
      <c r="B182" s="11" t="s">
        <v>818</v>
      </c>
      <c r="C182" s="13">
        <v>227</v>
      </c>
    </row>
    <row r="183" spans="1:3" ht="16.5" customHeight="1">
      <c r="A183" s="11">
        <v>20131</v>
      </c>
      <c r="B183" s="12" t="s">
        <v>819</v>
      </c>
      <c r="C183" s="13">
        <f>SUM(C184:C189)</f>
        <v>441</v>
      </c>
    </row>
    <row r="184" spans="1:3" ht="16.5" customHeight="1">
      <c r="A184" s="11">
        <v>2013101</v>
      </c>
      <c r="B184" s="11" t="s">
        <v>714</v>
      </c>
      <c r="C184" s="13">
        <v>322</v>
      </c>
    </row>
    <row r="185" spans="1:3" ht="16.5" customHeight="1">
      <c r="A185" s="11">
        <v>2013102</v>
      </c>
      <c r="B185" s="11" t="s">
        <v>715</v>
      </c>
      <c r="C185" s="13">
        <v>0</v>
      </c>
    </row>
    <row r="186" spans="1:3" ht="16.5" customHeight="1">
      <c r="A186" s="11">
        <v>2013103</v>
      </c>
      <c r="B186" s="11" t="s">
        <v>716</v>
      </c>
      <c r="C186" s="13">
        <v>0</v>
      </c>
    </row>
    <row r="187" spans="1:3" ht="16.5" customHeight="1">
      <c r="A187" s="11">
        <v>2013105</v>
      </c>
      <c r="B187" s="11" t="s">
        <v>820</v>
      </c>
      <c r="C187" s="13">
        <v>111</v>
      </c>
    </row>
    <row r="188" spans="1:3" ht="16.5" customHeight="1">
      <c r="A188" s="11">
        <v>2013150</v>
      </c>
      <c r="B188" s="11" t="s">
        <v>723</v>
      </c>
      <c r="C188" s="13">
        <v>0</v>
      </c>
    </row>
    <row r="189" spans="1:3" ht="16.5" customHeight="1">
      <c r="A189" s="11">
        <v>2013199</v>
      </c>
      <c r="B189" s="11" t="s">
        <v>821</v>
      </c>
      <c r="C189" s="13">
        <v>8</v>
      </c>
    </row>
    <row r="190" spans="1:3" ht="16.5" customHeight="1">
      <c r="A190" s="11">
        <v>20132</v>
      </c>
      <c r="B190" s="12" t="s">
        <v>822</v>
      </c>
      <c r="C190" s="13">
        <f>SUM(C191:C196)</f>
        <v>4546</v>
      </c>
    </row>
    <row r="191" spans="1:3" ht="16.5" customHeight="1">
      <c r="A191" s="11">
        <v>2013201</v>
      </c>
      <c r="B191" s="11" t="s">
        <v>714</v>
      </c>
      <c r="C191" s="13">
        <v>276</v>
      </c>
    </row>
    <row r="192" spans="1:3" ht="16.5" customHeight="1">
      <c r="A192" s="11">
        <v>2013202</v>
      </c>
      <c r="B192" s="11" t="s">
        <v>715</v>
      </c>
      <c r="C192" s="13">
        <v>0</v>
      </c>
    </row>
    <row r="193" spans="1:3" ht="16.5" customHeight="1">
      <c r="A193" s="11">
        <v>2013203</v>
      </c>
      <c r="B193" s="11" t="s">
        <v>716</v>
      </c>
      <c r="C193" s="13">
        <v>0</v>
      </c>
    </row>
    <row r="194" spans="1:3" ht="16.5" customHeight="1">
      <c r="A194" s="11">
        <v>2013204</v>
      </c>
      <c r="B194" s="11" t="s">
        <v>823</v>
      </c>
      <c r="C194" s="13">
        <v>0</v>
      </c>
    </row>
    <row r="195" spans="1:3" ht="16.5" customHeight="1">
      <c r="A195" s="11">
        <v>2013250</v>
      </c>
      <c r="B195" s="11" t="s">
        <v>723</v>
      </c>
      <c r="C195" s="13">
        <v>0</v>
      </c>
    </row>
    <row r="196" spans="1:3" ht="16.5" customHeight="1">
      <c r="A196" s="11">
        <v>2013299</v>
      </c>
      <c r="B196" s="11" t="s">
        <v>824</v>
      </c>
      <c r="C196" s="13">
        <v>4270</v>
      </c>
    </row>
    <row r="197" spans="1:3" ht="16.5" customHeight="1">
      <c r="A197" s="11">
        <v>20133</v>
      </c>
      <c r="B197" s="12" t="s">
        <v>825</v>
      </c>
      <c r="C197" s="13">
        <f>SUM(C198:C203)</f>
        <v>626</v>
      </c>
    </row>
    <row r="198" spans="1:3" ht="16.5" customHeight="1">
      <c r="A198" s="11">
        <v>2013301</v>
      </c>
      <c r="B198" s="11" t="s">
        <v>714</v>
      </c>
      <c r="C198" s="13">
        <v>198</v>
      </c>
    </row>
    <row r="199" spans="1:3" ht="16.5" customHeight="1">
      <c r="A199" s="11">
        <v>2013302</v>
      </c>
      <c r="B199" s="11" t="s">
        <v>715</v>
      </c>
      <c r="C199" s="13">
        <v>6</v>
      </c>
    </row>
    <row r="200" spans="1:3" ht="16.5" customHeight="1">
      <c r="A200" s="11">
        <v>2013303</v>
      </c>
      <c r="B200" s="11" t="s">
        <v>716</v>
      </c>
      <c r="C200" s="13">
        <v>0</v>
      </c>
    </row>
    <row r="201" spans="1:3" ht="16.5" customHeight="1">
      <c r="A201" s="11">
        <v>2013304</v>
      </c>
      <c r="B201" s="11" t="s">
        <v>826</v>
      </c>
      <c r="C201" s="13">
        <v>0</v>
      </c>
    </row>
    <row r="202" spans="1:3" ht="16.5" customHeight="1">
      <c r="A202" s="11">
        <v>2013350</v>
      </c>
      <c r="B202" s="11" t="s">
        <v>723</v>
      </c>
      <c r="C202" s="13">
        <v>0</v>
      </c>
    </row>
    <row r="203" spans="1:3" ht="16.5" customHeight="1">
      <c r="A203" s="11">
        <v>2013399</v>
      </c>
      <c r="B203" s="11" t="s">
        <v>827</v>
      </c>
      <c r="C203" s="13">
        <v>422</v>
      </c>
    </row>
    <row r="204" spans="1:3" ht="16.5" customHeight="1">
      <c r="A204" s="11">
        <v>20134</v>
      </c>
      <c r="B204" s="12" t="s">
        <v>828</v>
      </c>
      <c r="C204" s="13">
        <f>SUM(C205:C211)</f>
        <v>574</v>
      </c>
    </row>
    <row r="205" spans="1:3" ht="16.5" customHeight="1">
      <c r="A205" s="11">
        <v>2013401</v>
      </c>
      <c r="B205" s="11" t="s">
        <v>714</v>
      </c>
      <c r="C205" s="13">
        <v>114</v>
      </c>
    </row>
    <row r="206" spans="1:3" ht="16.5" customHeight="1">
      <c r="A206" s="11">
        <v>2013402</v>
      </c>
      <c r="B206" s="11" t="s">
        <v>715</v>
      </c>
      <c r="C206" s="13">
        <v>0</v>
      </c>
    </row>
    <row r="207" spans="1:3" ht="16.5" customHeight="1">
      <c r="A207" s="11">
        <v>2013403</v>
      </c>
      <c r="B207" s="11" t="s">
        <v>716</v>
      </c>
      <c r="C207" s="13">
        <v>0</v>
      </c>
    </row>
    <row r="208" spans="1:3" ht="16.5" customHeight="1">
      <c r="A208" s="11">
        <v>2013404</v>
      </c>
      <c r="B208" s="11" t="s">
        <v>829</v>
      </c>
      <c r="C208" s="13">
        <v>0</v>
      </c>
    </row>
    <row r="209" spans="1:3" ht="16.5" customHeight="1">
      <c r="A209" s="11">
        <v>2013405</v>
      </c>
      <c r="B209" s="11" t="s">
        <v>830</v>
      </c>
      <c r="C209" s="13">
        <v>0</v>
      </c>
    </row>
    <row r="210" spans="1:3" ht="16.5" customHeight="1">
      <c r="A210" s="11">
        <v>2013450</v>
      </c>
      <c r="B210" s="11" t="s">
        <v>723</v>
      </c>
      <c r="C210" s="13">
        <v>0</v>
      </c>
    </row>
    <row r="211" spans="1:3" ht="16.5" customHeight="1">
      <c r="A211" s="11">
        <v>2013499</v>
      </c>
      <c r="B211" s="11" t="s">
        <v>831</v>
      </c>
      <c r="C211" s="13">
        <v>460</v>
      </c>
    </row>
    <row r="212" spans="1:3" ht="16.5" customHeight="1">
      <c r="A212" s="11">
        <v>20135</v>
      </c>
      <c r="B212" s="12" t="s">
        <v>832</v>
      </c>
      <c r="C212" s="13">
        <f>SUM(C213:C217)</f>
        <v>0</v>
      </c>
    </row>
    <row r="213" spans="1:3" ht="16.5" customHeight="1">
      <c r="A213" s="11">
        <v>2013501</v>
      </c>
      <c r="B213" s="11" t="s">
        <v>714</v>
      </c>
      <c r="C213" s="13">
        <v>0</v>
      </c>
    </row>
    <row r="214" spans="1:3" ht="16.5" customHeight="1">
      <c r="A214" s="11">
        <v>2013502</v>
      </c>
      <c r="B214" s="11" t="s">
        <v>715</v>
      </c>
      <c r="C214" s="13">
        <v>0</v>
      </c>
    </row>
    <row r="215" spans="1:3" ht="16.5" customHeight="1">
      <c r="A215" s="11">
        <v>2013503</v>
      </c>
      <c r="B215" s="11" t="s">
        <v>716</v>
      </c>
      <c r="C215" s="13">
        <v>0</v>
      </c>
    </row>
    <row r="216" spans="1:3" ht="16.5" customHeight="1">
      <c r="A216" s="11">
        <v>2013550</v>
      </c>
      <c r="B216" s="11" t="s">
        <v>723</v>
      </c>
      <c r="C216" s="13">
        <v>0</v>
      </c>
    </row>
    <row r="217" spans="1:3" ht="16.5" customHeight="1">
      <c r="A217" s="11">
        <v>2013599</v>
      </c>
      <c r="B217" s="11" t="s">
        <v>833</v>
      </c>
      <c r="C217" s="13">
        <v>0</v>
      </c>
    </row>
    <row r="218" spans="1:3" ht="16.5" customHeight="1">
      <c r="A218" s="11">
        <v>20136</v>
      </c>
      <c r="B218" s="12" t="s">
        <v>834</v>
      </c>
      <c r="C218" s="13">
        <f>SUM(C219:C223)</f>
        <v>942</v>
      </c>
    </row>
    <row r="219" spans="1:3" ht="16.5" customHeight="1">
      <c r="A219" s="11">
        <v>2013601</v>
      </c>
      <c r="B219" s="11" t="s">
        <v>714</v>
      </c>
      <c r="C219" s="13">
        <v>333</v>
      </c>
    </row>
    <row r="220" spans="1:3" ht="16.5" customHeight="1">
      <c r="A220" s="11">
        <v>2013602</v>
      </c>
      <c r="B220" s="11" t="s">
        <v>715</v>
      </c>
      <c r="C220" s="13">
        <v>0</v>
      </c>
    </row>
    <row r="221" spans="1:3" ht="16.5" customHeight="1">
      <c r="A221" s="11">
        <v>2013603</v>
      </c>
      <c r="B221" s="11" t="s">
        <v>716</v>
      </c>
      <c r="C221" s="13">
        <v>0</v>
      </c>
    </row>
    <row r="222" spans="1:3" ht="16.5" customHeight="1">
      <c r="A222" s="11">
        <v>2013650</v>
      </c>
      <c r="B222" s="11" t="s">
        <v>723</v>
      </c>
      <c r="C222" s="13">
        <v>0</v>
      </c>
    </row>
    <row r="223" spans="1:3" ht="16.5" customHeight="1">
      <c r="A223" s="11">
        <v>2013699</v>
      </c>
      <c r="B223" s="11" t="s">
        <v>835</v>
      </c>
      <c r="C223" s="13">
        <v>609</v>
      </c>
    </row>
    <row r="224" spans="1:3" ht="16.5" customHeight="1">
      <c r="A224" s="11">
        <v>20137</v>
      </c>
      <c r="B224" s="12" t="s">
        <v>836</v>
      </c>
      <c r="C224" s="13">
        <f>SUM(C225:C230)</f>
        <v>297</v>
      </c>
    </row>
    <row r="225" spans="1:3" ht="16.5" customHeight="1">
      <c r="A225" s="11">
        <v>2013701</v>
      </c>
      <c r="B225" s="11" t="s">
        <v>714</v>
      </c>
      <c r="C225" s="13">
        <v>195</v>
      </c>
    </row>
    <row r="226" spans="1:3" ht="16.5" customHeight="1">
      <c r="A226" s="11">
        <v>2013702</v>
      </c>
      <c r="B226" s="11" t="s">
        <v>715</v>
      </c>
      <c r="C226" s="13">
        <v>0</v>
      </c>
    </row>
    <row r="227" spans="1:3" ht="16.5" customHeight="1">
      <c r="A227" s="11">
        <v>2013703</v>
      </c>
      <c r="B227" s="11" t="s">
        <v>716</v>
      </c>
      <c r="C227" s="13">
        <v>0</v>
      </c>
    </row>
    <row r="228" spans="1:3" ht="16.5" customHeight="1">
      <c r="A228" s="11">
        <v>2013704</v>
      </c>
      <c r="B228" s="11" t="s">
        <v>837</v>
      </c>
      <c r="C228" s="13">
        <v>65</v>
      </c>
    </row>
    <row r="229" spans="1:3" ht="16.5" customHeight="1">
      <c r="A229" s="11">
        <v>2013750</v>
      </c>
      <c r="B229" s="11" t="s">
        <v>723</v>
      </c>
      <c r="C229" s="13">
        <v>0</v>
      </c>
    </row>
    <row r="230" spans="1:3" ht="16.5" customHeight="1">
      <c r="A230" s="11">
        <v>2013799</v>
      </c>
      <c r="B230" s="11" t="s">
        <v>838</v>
      </c>
      <c r="C230" s="13">
        <v>37</v>
      </c>
    </row>
    <row r="231" spans="1:3" ht="16.5" customHeight="1">
      <c r="A231" s="11">
        <v>20138</v>
      </c>
      <c r="B231" s="12" t="s">
        <v>839</v>
      </c>
      <c r="C231" s="13">
        <f>SUM(C232:C245)</f>
        <v>775</v>
      </c>
    </row>
    <row r="232" spans="1:3" ht="16.5" customHeight="1">
      <c r="A232" s="11">
        <v>2013801</v>
      </c>
      <c r="B232" s="11" t="s">
        <v>714</v>
      </c>
      <c r="C232" s="13">
        <v>620</v>
      </c>
    </row>
    <row r="233" spans="1:3" ht="16.5" customHeight="1">
      <c r="A233" s="11">
        <v>2013802</v>
      </c>
      <c r="B233" s="11" t="s">
        <v>715</v>
      </c>
      <c r="C233" s="13">
        <v>0</v>
      </c>
    </row>
    <row r="234" spans="1:3" ht="16.5" customHeight="1">
      <c r="A234" s="11">
        <v>2013803</v>
      </c>
      <c r="B234" s="11" t="s">
        <v>716</v>
      </c>
      <c r="C234" s="13">
        <v>0</v>
      </c>
    </row>
    <row r="235" spans="1:3" ht="16.5" customHeight="1">
      <c r="A235" s="11">
        <v>2013804</v>
      </c>
      <c r="B235" s="11" t="s">
        <v>840</v>
      </c>
      <c r="C235" s="13">
        <v>3</v>
      </c>
    </row>
    <row r="236" spans="1:3" ht="16.5" customHeight="1">
      <c r="A236" s="11">
        <v>2013805</v>
      </c>
      <c r="B236" s="11" t="s">
        <v>841</v>
      </c>
      <c r="C236" s="13">
        <v>0</v>
      </c>
    </row>
    <row r="237" spans="1:3" ht="16.5" customHeight="1">
      <c r="A237" s="11">
        <v>2013808</v>
      </c>
      <c r="B237" s="11" t="s">
        <v>755</v>
      </c>
      <c r="C237" s="13">
        <v>0</v>
      </c>
    </row>
    <row r="238" spans="1:3" ht="16.5" customHeight="1">
      <c r="A238" s="11">
        <v>2013810</v>
      </c>
      <c r="B238" s="11" t="s">
        <v>842</v>
      </c>
      <c r="C238" s="13">
        <v>0</v>
      </c>
    </row>
    <row r="239" spans="1:3" ht="16.5" customHeight="1">
      <c r="A239" s="11">
        <v>2013812</v>
      </c>
      <c r="B239" s="11" t="s">
        <v>843</v>
      </c>
      <c r="C239" s="13">
        <v>0</v>
      </c>
    </row>
    <row r="240" spans="1:3" ht="16.5" customHeight="1">
      <c r="A240" s="11">
        <v>2013813</v>
      </c>
      <c r="B240" s="11" t="s">
        <v>844</v>
      </c>
      <c r="C240" s="13">
        <v>0</v>
      </c>
    </row>
    <row r="241" spans="1:3" ht="16.5" customHeight="1">
      <c r="A241" s="11">
        <v>2013814</v>
      </c>
      <c r="B241" s="11" t="s">
        <v>845</v>
      </c>
      <c r="C241" s="13">
        <v>0</v>
      </c>
    </row>
    <row r="242" spans="1:3" ht="16.5" customHeight="1">
      <c r="A242" s="11">
        <v>2013815</v>
      </c>
      <c r="B242" s="11" t="s">
        <v>846</v>
      </c>
      <c r="C242" s="13">
        <v>14</v>
      </c>
    </row>
    <row r="243" spans="1:3" ht="16.5" customHeight="1">
      <c r="A243" s="11">
        <v>2013816</v>
      </c>
      <c r="B243" s="11" t="s">
        <v>847</v>
      </c>
      <c r="C243" s="13">
        <v>125</v>
      </c>
    </row>
    <row r="244" spans="1:3" ht="16.5" customHeight="1">
      <c r="A244" s="11">
        <v>2013850</v>
      </c>
      <c r="B244" s="11" t="s">
        <v>723</v>
      </c>
      <c r="C244" s="13">
        <v>0</v>
      </c>
    </row>
    <row r="245" spans="1:3" ht="16.5" customHeight="1">
      <c r="A245" s="11">
        <v>2013899</v>
      </c>
      <c r="B245" s="11" t="s">
        <v>848</v>
      </c>
      <c r="C245" s="13">
        <v>13</v>
      </c>
    </row>
    <row r="246" spans="1:3" ht="16.5" customHeight="1">
      <c r="A246" s="11">
        <v>20199</v>
      </c>
      <c r="B246" s="12" t="s">
        <v>849</v>
      </c>
      <c r="C246" s="13">
        <f>SUM(C247:C248)</f>
        <v>0</v>
      </c>
    </row>
    <row r="247" spans="1:3" ht="16.5" customHeight="1">
      <c r="A247" s="11">
        <v>2019901</v>
      </c>
      <c r="B247" s="11" t="s">
        <v>850</v>
      </c>
      <c r="C247" s="13">
        <v>0</v>
      </c>
    </row>
    <row r="248" spans="1:3" ht="16.5" customHeight="1">
      <c r="A248" s="11">
        <v>2019999</v>
      </c>
      <c r="B248" s="11" t="s">
        <v>851</v>
      </c>
      <c r="C248" s="13">
        <v>0</v>
      </c>
    </row>
    <row r="249" spans="1:3" ht="16.5" customHeight="1">
      <c r="A249" s="11">
        <v>202</v>
      </c>
      <c r="B249" s="12" t="s">
        <v>852</v>
      </c>
      <c r="C249" s="13">
        <f>SUM(C250,C257,C260,C263,C269,C274,C276,C281,C287)</f>
        <v>0</v>
      </c>
    </row>
    <row r="250" spans="1:3" ht="16.5" customHeight="1">
      <c r="A250" s="11">
        <v>20201</v>
      </c>
      <c r="B250" s="12" t="s">
        <v>853</v>
      </c>
      <c r="C250" s="13">
        <f>SUM(C251:C256)</f>
        <v>0</v>
      </c>
    </row>
    <row r="251" spans="1:3" ht="16.5" customHeight="1">
      <c r="A251" s="11">
        <v>2020101</v>
      </c>
      <c r="B251" s="11" t="s">
        <v>714</v>
      </c>
      <c r="C251" s="13">
        <v>0</v>
      </c>
    </row>
    <row r="252" spans="1:3" ht="16.5" customHeight="1">
      <c r="A252" s="11">
        <v>2020102</v>
      </c>
      <c r="B252" s="11" t="s">
        <v>715</v>
      </c>
      <c r="C252" s="13">
        <v>0</v>
      </c>
    </row>
    <row r="253" spans="1:3" ht="16.5" customHeight="1">
      <c r="A253" s="11">
        <v>2020103</v>
      </c>
      <c r="B253" s="11" t="s">
        <v>716</v>
      </c>
      <c r="C253" s="13">
        <v>0</v>
      </c>
    </row>
    <row r="254" spans="1:3" ht="16.5" customHeight="1">
      <c r="A254" s="11">
        <v>2020104</v>
      </c>
      <c r="B254" s="11" t="s">
        <v>820</v>
      </c>
      <c r="C254" s="13">
        <v>0</v>
      </c>
    </row>
    <row r="255" spans="1:3" ht="16.5" customHeight="1">
      <c r="A255" s="11">
        <v>2020150</v>
      </c>
      <c r="B255" s="11" t="s">
        <v>723</v>
      </c>
      <c r="C255" s="13">
        <v>0</v>
      </c>
    </row>
    <row r="256" spans="1:3" ht="16.5" customHeight="1">
      <c r="A256" s="11">
        <v>2020199</v>
      </c>
      <c r="B256" s="11" t="s">
        <v>854</v>
      </c>
      <c r="C256" s="13">
        <v>0</v>
      </c>
    </row>
    <row r="257" spans="1:3" ht="16.5" customHeight="1">
      <c r="A257" s="11">
        <v>20202</v>
      </c>
      <c r="B257" s="12" t="s">
        <v>855</v>
      </c>
      <c r="C257" s="13">
        <f>SUM(C258:C259)</f>
        <v>0</v>
      </c>
    </row>
    <row r="258" spans="1:3" ht="16.5" customHeight="1">
      <c r="A258" s="11">
        <v>2020201</v>
      </c>
      <c r="B258" s="11" t="s">
        <v>856</v>
      </c>
      <c r="C258" s="13">
        <v>0</v>
      </c>
    </row>
    <row r="259" spans="1:3" ht="16.5" customHeight="1">
      <c r="A259" s="11">
        <v>2020202</v>
      </c>
      <c r="B259" s="11" t="s">
        <v>857</v>
      </c>
      <c r="C259" s="13">
        <v>0</v>
      </c>
    </row>
    <row r="260" spans="1:3" ht="16.5" customHeight="1">
      <c r="A260" s="11">
        <v>20203</v>
      </c>
      <c r="B260" s="12" t="s">
        <v>858</v>
      </c>
      <c r="C260" s="13">
        <f>SUM(C261:C262)</f>
        <v>0</v>
      </c>
    </row>
    <row r="261" spans="1:3" ht="16.5" customHeight="1">
      <c r="A261" s="11">
        <v>2020304</v>
      </c>
      <c r="B261" s="11" t="s">
        <v>859</v>
      </c>
      <c r="C261" s="13">
        <v>0</v>
      </c>
    </row>
    <row r="262" spans="1:3" ht="16.5" customHeight="1">
      <c r="A262" s="11">
        <v>2020306</v>
      </c>
      <c r="B262" s="11" t="s">
        <v>860</v>
      </c>
      <c r="C262" s="13">
        <v>0</v>
      </c>
    </row>
    <row r="263" spans="1:3" ht="16.5" customHeight="1">
      <c r="A263" s="11">
        <v>20204</v>
      </c>
      <c r="B263" s="12" t="s">
        <v>861</v>
      </c>
      <c r="C263" s="13">
        <f>SUM(C264:C268)</f>
        <v>0</v>
      </c>
    </row>
    <row r="264" spans="1:3" ht="16.5" customHeight="1">
      <c r="A264" s="11">
        <v>2020401</v>
      </c>
      <c r="B264" s="11" t="s">
        <v>862</v>
      </c>
      <c r="C264" s="13">
        <v>0</v>
      </c>
    </row>
    <row r="265" spans="1:3" ht="16.5" customHeight="1">
      <c r="A265" s="11">
        <v>2020402</v>
      </c>
      <c r="B265" s="11" t="s">
        <v>863</v>
      </c>
      <c r="C265" s="13">
        <v>0</v>
      </c>
    </row>
    <row r="266" spans="1:3" ht="16.5" customHeight="1">
      <c r="A266" s="11">
        <v>2020403</v>
      </c>
      <c r="B266" s="11" t="s">
        <v>864</v>
      </c>
      <c r="C266" s="13">
        <v>0</v>
      </c>
    </row>
    <row r="267" spans="1:3" ht="16.5" customHeight="1">
      <c r="A267" s="11">
        <v>2020404</v>
      </c>
      <c r="B267" s="11" t="s">
        <v>865</v>
      </c>
      <c r="C267" s="13">
        <v>0</v>
      </c>
    </row>
    <row r="268" spans="1:3" ht="16.5" customHeight="1">
      <c r="A268" s="11">
        <v>2020499</v>
      </c>
      <c r="B268" s="11" t="s">
        <v>866</v>
      </c>
      <c r="C268" s="13">
        <v>0</v>
      </c>
    </row>
    <row r="269" spans="1:3" ht="16.5" customHeight="1">
      <c r="A269" s="11">
        <v>20205</v>
      </c>
      <c r="B269" s="12" t="s">
        <v>867</v>
      </c>
      <c r="C269" s="13">
        <f>SUM(C270:C273)</f>
        <v>0</v>
      </c>
    </row>
    <row r="270" spans="1:3" ht="16.5" customHeight="1">
      <c r="A270" s="11">
        <v>2020503</v>
      </c>
      <c r="B270" s="11" t="s">
        <v>868</v>
      </c>
      <c r="C270" s="13">
        <v>0</v>
      </c>
    </row>
    <row r="271" spans="1:3" ht="16.5" customHeight="1">
      <c r="A271" s="11">
        <v>2020504</v>
      </c>
      <c r="B271" s="11" t="s">
        <v>869</v>
      </c>
      <c r="C271" s="13">
        <v>0</v>
      </c>
    </row>
    <row r="272" spans="1:3" ht="16.5" customHeight="1">
      <c r="A272" s="11">
        <v>2020505</v>
      </c>
      <c r="B272" s="11" t="s">
        <v>870</v>
      </c>
      <c r="C272" s="13">
        <v>0</v>
      </c>
    </row>
    <row r="273" spans="1:3" ht="16.5" customHeight="1">
      <c r="A273" s="11">
        <v>2020599</v>
      </c>
      <c r="B273" s="11" t="s">
        <v>871</v>
      </c>
      <c r="C273" s="13">
        <v>0</v>
      </c>
    </row>
    <row r="274" spans="1:3" ht="16.5" customHeight="1">
      <c r="A274" s="11">
        <v>20206</v>
      </c>
      <c r="B274" s="12" t="s">
        <v>872</v>
      </c>
      <c r="C274" s="13">
        <f>C275</f>
        <v>0</v>
      </c>
    </row>
    <row r="275" spans="1:3" ht="16.5" customHeight="1">
      <c r="A275" s="11">
        <v>2020601</v>
      </c>
      <c r="B275" s="11" t="s">
        <v>873</v>
      </c>
      <c r="C275" s="13">
        <v>0</v>
      </c>
    </row>
    <row r="276" spans="1:3" ht="16.5" customHeight="1">
      <c r="A276" s="11">
        <v>20207</v>
      </c>
      <c r="B276" s="12" t="s">
        <v>874</v>
      </c>
      <c r="C276" s="13">
        <f>SUM(C277:C280)</f>
        <v>0</v>
      </c>
    </row>
    <row r="277" spans="1:3" ht="16.5" customHeight="1">
      <c r="A277" s="11">
        <v>2020701</v>
      </c>
      <c r="B277" s="11" t="s">
        <v>875</v>
      </c>
      <c r="C277" s="13">
        <v>0</v>
      </c>
    </row>
    <row r="278" spans="1:3" ht="16.5" customHeight="1">
      <c r="A278" s="11">
        <v>2020702</v>
      </c>
      <c r="B278" s="11" t="s">
        <v>876</v>
      </c>
      <c r="C278" s="13">
        <v>0</v>
      </c>
    </row>
    <row r="279" spans="1:3" ht="16.5" customHeight="1">
      <c r="A279" s="11">
        <v>2020703</v>
      </c>
      <c r="B279" s="11" t="s">
        <v>877</v>
      </c>
      <c r="C279" s="13">
        <v>0</v>
      </c>
    </row>
    <row r="280" spans="1:3" ht="16.5" customHeight="1">
      <c r="A280" s="11">
        <v>2020799</v>
      </c>
      <c r="B280" s="11" t="s">
        <v>878</v>
      </c>
      <c r="C280" s="13">
        <v>0</v>
      </c>
    </row>
    <row r="281" spans="1:3" ht="16.5" customHeight="1">
      <c r="A281" s="11">
        <v>20208</v>
      </c>
      <c r="B281" s="12" t="s">
        <v>879</v>
      </c>
      <c r="C281" s="13">
        <f>SUM(C282:C286)</f>
        <v>0</v>
      </c>
    </row>
    <row r="282" spans="1:3" ht="16.5" customHeight="1">
      <c r="A282" s="11">
        <v>2020801</v>
      </c>
      <c r="B282" s="11" t="s">
        <v>714</v>
      </c>
      <c r="C282" s="13">
        <v>0</v>
      </c>
    </row>
    <row r="283" spans="1:3" ht="16.5" customHeight="1">
      <c r="A283" s="11">
        <v>2020802</v>
      </c>
      <c r="B283" s="11" t="s">
        <v>715</v>
      </c>
      <c r="C283" s="13">
        <v>0</v>
      </c>
    </row>
    <row r="284" spans="1:3" ht="16.5" customHeight="1">
      <c r="A284" s="11">
        <v>2020803</v>
      </c>
      <c r="B284" s="11" t="s">
        <v>716</v>
      </c>
      <c r="C284" s="13">
        <v>0</v>
      </c>
    </row>
    <row r="285" spans="1:3" ht="16.5" customHeight="1">
      <c r="A285" s="11">
        <v>2020850</v>
      </c>
      <c r="B285" s="11" t="s">
        <v>723</v>
      </c>
      <c r="C285" s="13">
        <v>0</v>
      </c>
    </row>
    <row r="286" spans="1:3" ht="16.5" customHeight="1">
      <c r="A286" s="11">
        <v>2020899</v>
      </c>
      <c r="B286" s="11" t="s">
        <v>880</v>
      </c>
      <c r="C286" s="13">
        <v>0</v>
      </c>
    </row>
    <row r="287" spans="1:3" ht="16.5" customHeight="1">
      <c r="A287" s="11">
        <v>20299</v>
      </c>
      <c r="B287" s="12" t="s">
        <v>881</v>
      </c>
      <c r="C287" s="13">
        <f>C288</f>
        <v>0</v>
      </c>
    </row>
    <row r="288" spans="1:3" ht="16.5" customHeight="1">
      <c r="A288" s="11">
        <v>2029901</v>
      </c>
      <c r="B288" s="11" t="s">
        <v>882</v>
      </c>
      <c r="C288" s="13">
        <v>0</v>
      </c>
    </row>
    <row r="289" spans="1:3" ht="16.5" customHeight="1">
      <c r="A289" s="11">
        <v>203</v>
      </c>
      <c r="B289" s="12" t="s">
        <v>883</v>
      </c>
      <c r="C289" s="13">
        <f>SUM(C290,C292,C294,C296,C306)</f>
        <v>0</v>
      </c>
    </row>
    <row r="290" spans="1:3" ht="16.5" customHeight="1">
      <c r="A290" s="11">
        <v>20301</v>
      </c>
      <c r="B290" s="12" t="s">
        <v>884</v>
      </c>
      <c r="C290" s="13">
        <f>C291</f>
        <v>0</v>
      </c>
    </row>
    <row r="291" spans="1:3" ht="16.5" customHeight="1">
      <c r="A291" s="11">
        <v>2030101</v>
      </c>
      <c r="B291" s="11" t="s">
        <v>885</v>
      </c>
      <c r="C291" s="13">
        <v>0</v>
      </c>
    </row>
    <row r="292" spans="1:3" ht="16.5" customHeight="1">
      <c r="A292" s="11">
        <v>20304</v>
      </c>
      <c r="B292" s="12" t="s">
        <v>886</v>
      </c>
      <c r="C292" s="13">
        <f>C293</f>
        <v>0</v>
      </c>
    </row>
    <row r="293" spans="1:3" ht="16.5" customHeight="1">
      <c r="A293" s="11">
        <v>2030401</v>
      </c>
      <c r="B293" s="11" t="s">
        <v>887</v>
      </c>
      <c r="C293" s="13">
        <v>0</v>
      </c>
    </row>
    <row r="294" spans="1:3" ht="16.5" customHeight="1">
      <c r="A294" s="11">
        <v>20305</v>
      </c>
      <c r="B294" s="12" t="s">
        <v>888</v>
      </c>
      <c r="C294" s="13">
        <f>C295</f>
        <v>0</v>
      </c>
    </row>
    <row r="295" spans="1:3" ht="16.5" customHeight="1">
      <c r="A295" s="11">
        <v>2030501</v>
      </c>
      <c r="B295" s="11" t="s">
        <v>889</v>
      </c>
      <c r="C295" s="13">
        <v>0</v>
      </c>
    </row>
    <row r="296" spans="1:3" ht="16.5" customHeight="1">
      <c r="A296" s="11">
        <v>20306</v>
      </c>
      <c r="B296" s="12" t="s">
        <v>890</v>
      </c>
      <c r="C296" s="13">
        <f>SUM(C297:C305)</f>
        <v>0</v>
      </c>
    </row>
    <row r="297" spans="1:3" ht="16.5" customHeight="1">
      <c r="A297" s="11">
        <v>2030601</v>
      </c>
      <c r="B297" s="11" t="s">
        <v>891</v>
      </c>
      <c r="C297" s="13">
        <v>0</v>
      </c>
    </row>
    <row r="298" spans="1:3" ht="16.5" customHeight="1">
      <c r="A298" s="11">
        <v>2030602</v>
      </c>
      <c r="B298" s="11" t="s">
        <v>892</v>
      </c>
      <c r="C298" s="13">
        <v>0</v>
      </c>
    </row>
    <row r="299" spans="1:3" ht="16.5" customHeight="1">
      <c r="A299" s="11">
        <v>2030603</v>
      </c>
      <c r="B299" s="11" t="s">
        <v>893</v>
      </c>
      <c r="C299" s="13">
        <v>0</v>
      </c>
    </row>
    <row r="300" spans="1:3" ht="16.5" customHeight="1">
      <c r="A300" s="11">
        <v>2030604</v>
      </c>
      <c r="B300" s="11" t="s">
        <v>894</v>
      </c>
      <c r="C300" s="13">
        <v>0</v>
      </c>
    </row>
    <row r="301" spans="1:3" ht="16.5" customHeight="1">
      <c r="A301" s="11">
        <v>2030605</v>
      </c>
      <c r="B301" s="11" t="s">
        <v>895</v>
      </c>
      <c r="C301" s="13">
        <v>0</v>
      </c>
    </row>
    <row r="302" spans="1:3" ht="16.5" customHeight="1">
      <c r="A302" s="11">
        <v>2030606</v>
      </c>
      <c r="B302" s="11" t="s">
        <v>896</v>
      </c>
      <c r="C302" s="13">
        <v>0</v>
      </c>
    </row>
    <row r="303" spans="1:3" ht="16.5" customHeight="1">
      <c r="A303" s="11">
        <v>2030607</v>
      </c>
      <c r="B303" s="11" t="s">
        <v>897</v>
      </c>
      <c r="C303" s="13">
        <v>0</v>
      </c>
    </row>
    <row r="304" spans="1:3" ht="16.5" customHeight="1">
      <c r="A304" s="11">
        <v>2030608</v>
      </c>
      <c r="B304" s="11" t="s">
        <v>898</v>
      </c>
      <c r="C304" s="13">
        <v>0</v>
      </c>
    </row>
    <row r="305" spans="1:3" ht="16.5" customHeight="1">
      <c r="A305" s="11">
        <v>2030699</v>
      </c>
      <c r="B305" s="11" t="s">
        <v>899</v>
      </c>
      <c r="C305" s="13">
        <v>0</v>
      </c>
    </row>
    <row r="306" spans="1:3" ht="16.5" customHeight="1">
      <c r="A306" s="11">
        <v>20399</v>
      </c>
      <c r="B306" s="12" t="s">
        <v>900</v>
      </c>
      <c r="C306" s="13">
        <f>C307</f>
        <v>0</v>
      </c>
    </row>
    <row r="307" spans="1:3" ht="16.5" customHeight="1">
      <c r="A307" s="11">
        <v>2039901</v>
      </c>
      <c r="B307" s="11" t="s">
        <v>901</v>
      </c>
      <c r="C307" s="13">
        <v>0</v>
      </c>
    </row>
    <row r="308" spans="1:3" ht="16.5" customHeight="1">
      <c r="A308" s="11">
        <v>204</v>
      </c>
      <c r="B308" s="12" t="s">
        <v>902</v>
      </c>
      <c r="C308" s="13">
        <f>SUM(C309,C312,C323,C330,C338,C347,C363,C373,C383,C391,C397)</f>
        <v>10321</v>
      </c>
    </row>
    <row r="309" spans="1:3" ht="16.5" customHeight="1">
      <c r="A309" s="11">
        <v>20401</v>
      </c>
      <c r="B309" s="12" t="s">
        <v>903</v>
      </c>
      <c r="C309" s="13">
        <f>SUM(C310:C311)</f>
        <v>0</v>
      </c>
    </row>
    <row r="310" spans="1:3" ht="16.5" customHeight="1">
      <c r="A310" s="11">
        <v>2040101</v>
      </c>
      <c r="B310" s="11" t="s">
        <v>904</v>
      </c>
      <c r="C310" s="13">
        <v>0</v>
      </c>
    </row>
    <row r="311" spans="1:3" ht="16.5" customHeight="1">
      <c r="A311" s="11">
        <v>2040199</v>
      </c>
      <c r="B311" s="11" t="s">
        <v>905</v>
      </c>
      <c r="C311" s="13">
        <v>0</v>
      </c>
    </row>
    <row r="312" spans="1:3" ht="16.5" customHeight="1">
      <c r="A312" s="11">
        <v>20402</v>
      </c>
      <c r="B312" s="12" t="s">
        <v>906</v>
      </c>
      <c r="C312" s="13">
        <f>SUM(C313:C322)</f>
        <v>7774</v>
      </c>
    </row>
    <row r="313" spans="1:3" ht="16.5" customHeight="1">
      <c r="A313" s="11">
        <v>2040201</v>
      </c>
      <c r="B313" s="11" t="s">
        <v>714</v>
      </c>
      <c r="C313" s="13">
        <v>5571</v>
      </c>
    </row>
    <row r="314" spans="1:3" ht="16.5" customHeight="1">
      <c r="A314" s="11">
        <v>2040202</v>
      </c>
      <c r="B314" s="11" t="s">
        <v>715</v>
      </c>
      <c r="C314" s="13">
        <v>0</v>
      </c>
    </row>
    <row r="315" spans="1:3" ht="16.5" customHeight="1">
      <c r="A315" s="11">
        <v>2040203</v>
      </c>
      <c r="B315" s="11" t="s">
        <v>716</v>
      </c>
      <c r="C315" s="13">
        <v>0</v>
      </c>
    </row>
    <row r="316" spans="1:3" ht="16.5" customHeight="1">
      <c r="A316" s="11">
        <v>2040219</v>
      </c>
      <c r="B316" s="11" t="s">
        <v>755</v>
      </c>
      <c r="C316" s="13">
        <v>0</v>
      </c>
    </row>
    <row r="317" spans="1:3" ht="16.5" customHeight="1">
      <c r="A317" s="11">
        <v>2040220</v>
      </c>
      <c r="B317" s="11" t="s">
        <v>907</v>
      </c>
      <c r="C317" s="13">
        <v>0</v>
      </c>
    </row>
    <row r="318" spans="1:3" ht="16.5" customHeight="1">
      <c r="A318" s="11">
        <v>2040221</v>
      </c>
      <c r="B318" s="11" t="s">
        <v>908</v>
      </c>
      <c r="C318" s="13">
        <v>0</v>
      </c>
    </row>
    <row r="319" spans="1:3" ht="16.5" customHeight="1">
      <c r="A319" s="11">
        <v>2040222</v>
      </c>
      <c r="B319" s="11" t="s">
        <v>909</v>
      </c>
      <c r="C319" s="13">
        <v>0</v>
      </c>
    </row>
    <row r="320" spans="1:3" ht="16.5" customHeight="1">
      <c r="A320" s="11">
        <v>2040223</v>
      </c>
      <c r="B320" s="11" t="s">
        <v>910</v>
      </c>
      <c r="C320" s="13">
        <v>0</v>
      </c>
    </row>
    <row r="321" spans="1:3" ht="16.5" customHeight="1">
      <c r="A321" s="11">
        <v>2040250</v>
      </c>
      <c r="B321" s="11" t="s">
        <v>723</v>
      </c>
      <c r="C321" s="13">
        <v>0</v>
      </c>
    </row>
    <row r="322" spans="1:3" ht="16.5" customHeight="1">
      <c r="A322" s="11">
        <v>2040299</v>
      </c>
      <c r="B322" s="11" t="s">
        <v>911</v>
      </c>
      <c r="C322" s="13">
        <v>2203</v>
      </c>
    </row>
    <row r="323" spans="1:3" ht="16.5" customHeight="1">
      <c r="A323" s="11">
        <v>20403</v>
      </c>
      <c r="B323" s="12" t="s">
        <v>912</v>
      </c>
      <c r="C323" s="13">
        <f>SUM(C324:C329)</f>
        <v>0</v>
      </c>
    </row>
    <row r="324" spans="1:3" ht="16.5" customHeight="1">
      <c r="A324" s="11">
        <v>2040301</v>
      </c>
      <c r="B324" s="11" t="s">
        <v>714</v>
      </c>
      <c r="C324" s="13">
        <v>0</v>
      </c>
    </row>
    <row r="325" spans="1:3" ht="16.5" customHeight="1">
      <c r="A325" s="11">
        <v>2040302</v>
      </c>
      <c r="B325" s="11" t="s">
        <v>715</v>
      </c>
      <c r="C325" s="13">
        <v>0</v>
      </c>
    </row>
    <row r="326" spans="1:3" ht="16.5" customHeight="1">
      <c r="A326" s="11">
        <v>2040303</v>
      </c>
      <c r="B326" s="11" t="s">
        <v>716</v>
      </c>
      <c r="C326" s="13">
        <v>0</v>
      </c>
    </row>
    <row r="327" spans="1:3" ht="16.5" customHeight="1">
      <c r="A327" s="11">
        <v>2040304</v>
      </c>
      <c r="B327" s="11" t="s">
        <v>913</v>
      </c>
      <c r="C327" s="13">
        <v>0</v>
      </c>
    </row>
    <row r="328" spans="1:3" ht="16.5" customHeight="1">
      <c r="A328" s="11">
        <v>2040350</v>
      </c>
      <c r="B328" s="11" t="s">
        <v>723</v>
      </c>
      <c r="C328" s="13">
        <v>0</v>
      </c>
    </row>
    <row r="329" spans="1:3" ht="16.5" customHeight="1">
      <c r="A329" s="11">
        <v>2040399</v>
      </c>
      <c r="B329" s="11" t="s">
        <v>914</v>
      </c>
      <c r="C329" s="13">
        <v>0</v>
      </c>
    </row>
    <row r="330" spans="1:3" ht="16.5" customHeight="1">
      <c r="A330" s="11">
        <v>20404</v>
      </c>
      <c r="B330" s="12" t="s">
        <v>915</v>
      </c>
      <c r="C330" s="13">
        <f>SUM(C331:C337)</f>
        <v>817</v>
      </c>
    </row>
    <row r="331" spans="1:3" ht="16.5" customHeight="1">
      <c r="A331" s="11">
        <v>2040401</v>
      </c>
      <c r="B331" s="11" t="s">
        <v>714</v>
      </c>
      <c r="C331" s="13">
        <v>662</v>
      </c>
    </row>
    <row r="332" spans="1:3" ht="16.5" customHeight="1">
      <c r="A332" s="11">
        <v>2040402</v>
      </c>
      <c r="B332" s="11" t="s">
        <v>715</v>
      </c>
      <c r="C332" s="13">
        <v>0</v>
      </c>
    </row>
    <row r="333" spans="1:3" ht="16.5" customHeight="1">
      <c r="A333" s="11">
        <v>2040403</v>
      </c>
      <c r="B333" s="11" t="s">
        <v>716</v>
      </c>
      <c r="C333" s="13">
        <v>0</v>
      </c>
    </row>
    <row r="334" spans="1:3" ht="16.5" customHeight="1">
      <c r="A334" s="11">
        <v>2040409</v>
      </c>
      <c r="B334" s="11" t="s">
        <v>916</v>
      </c>
      <c r="C334" s="13">
        <v>0</v>
      </c>
    </row>
    <row r="335" spans="1:3" ht="16.5" customHeight="1">
      <c r="A335" s="11">
        <v>2040410</v>
      </c>
      <c r="B335" s="11" t="s">
        <v>917</v>
      </c>
      <c r="C335" s="13">
        <v>0</v>
      </c>
    </row>
    <row r="336" spans="1:3" ht="16.5" customHeight="1">
      <c r="A336" s="11">
        <v>2040450</v>
      </c>
      <c r="B336" s="11" t="s">
        <v>723</v>
      </c>
      <c r="C336" s="13">
        <v>0</v>
      </c>
    </row>
    <row r="337" spans="1:3" ht="16.5" customHeight="1">
      <c r="A337" s="11">
        <v>2040499</v>
      </c>
      <c r="B337" s="11" t="s">
        <v>918</v>
      </c>
      <c r="C337" s="13">
        <v>155</v>
      </c>
    </row>
    <row r="338" spans="1:3" ht="16.5" customHeight="1">
      <c r="A338" s="11">
        <v>20405</v>
      </c>
      <c r="B338" s="12" t="s">
        <v>919</v>
      </c>
      <c r="C338" s="13">
        <f>SUM(C339:C346)</f>
        <v>1183</v>
      </c>
    </row>
    <row r="339" spans="1:3" ht="16.5" customHeight="1">
      <c r="A339" s="11">
        <v>2040501</v>
      </c>
      <c r="B339" s="11" t="s">
        <v>714</v>
      </c>
      <c r="C339" s="13">
        <v>910</v>
      </c>
    </row>
    <row r="340" spans="1:3" ht="16.5" customHeight="1">
      <c r="A340" s="11">
        <v>2040502</v>
      </c>
      <c r="B340" s="11" t="s">
        <v>715</v>
      </c>
      <c r="C340" s="13">
        <v>0</v>
      </c>
    </row>
    <row r="341" spans="1:3" ht="16.5" customHeight="1">
      <c r="A341" s="11">
        <v>2040503</v>
      </c>
      <c r="B341" s="11" t="s">
        <v>716</v>
      </c>
      <c r="C341" s="13">
        <v>0</v>
      </c>
    </row>
    <row r="342" spans="1:3" ht="16.5" customHeight="1">
      <c r="A342" s="11">
        <v>2040504</v>
      </c>
      <c r="B342" s="11" t="s">
        <v>920</v>
      </c>
      <c r="C342" s="13">
        <v>0</v>
      </c>
    </row>
    <row r="343" spans="1:3" ht="16.5" customHeight="1">
      <c r="A343" s="11">
        <v>2040505</v>
      </c>
      <c r="B343" s="11" t="s">
        <v>921</v>
      </c>
      <c r="C343" s="13">
        <v>0</v>
      </c>
    </row>
    <row r="344" spans="1:3" ht="16.5" customHeight="1">
      <c r="A344" s="11">
        <v>2040506</v>
      </c>
      <c r="B344" s="11" t="s">
        <v>922</v>
      </c>
      <c r="C344" s="13">
        <v>18</v>
      </c>
    </row>
    <row r="345" spans="1:3" ht="16.5" customHeight="1">
      <c r="A345" s="11">
        <v>2040550</v>
      </c>
      <c r="B345" s="11" t="s">
        <v>723</v>
      </c>
      <c r="C345" s="13">
        <v>0</v>
      </c>
    </row>
    <row r="346" spans="1:3" ht="16.5" customHeight="1">
      <c r="A346" s="11">
        <v>2040599</v>
      </c>
      <c r="B346" s="11" t="s">
        <v>923</v>
      </c>
      <c r="C346" s="13">
        <v>255</v>
      </c>
    </row>
    <row r="347" spans="1:3" ht="16.5" customHeight="1">
      <c r="A347" s="11">
        <v>20406</v>
      </c>
      <c r="B347" s="12" t="s">
        <v>924</v>
      </c>
      <c r="C347" s="13">
        <f>SUM(C348:C362)</f>
        <v>547</v>
      </c>
    </row>
    <row r="348" spans="1:3" ht="16.5" customHeight="1">
      <c r="A348" s="11">
        <v>2040601</v>
      </c>
      <c r="B348" s="11" t="s">
        <v>714</v>
      </c>
      <c r="C348" s="13">
        <v>402</v>
      </c>
    </row>
    <row r="349" spans="1:3" ht="16.5" customHeight="1">
      <c r="A349" s="11">
        <v>2040602</v>
      </c>
      <c r="B349" s="11" t="s">
        <v>715</v>
      </c>
      <c r="C349" s="13">
        <v>0</v>
      </c>
    </row>
    <row r="350" spans="1:3" ht="16.5" customHeight="1">
      <c r="A350" s="11">
        <v>2040603</v>
      </c>
      <c r="B350" s="11" t="s">
        <v>716</v>
      </c>
      <c r="C350" s="13">
        <v>0</v>
      </c>
    </row>
    <row r="351" spans="1:3" ht="16.5" customHeight="1">
      <c r="A351" s="11">
        <v>2040604</v>
      </c>
      <c r="B351" s="11" t="s">
        <v>925</v>
      </c>
      <c r="C351" s="13">
        <v>0</v>
      </c>
    </row>
    <row r="352" spans="1:3" ht="16.5" customHeight="1">
      <c r="A352" s="11">
        <v>2040605</v>
      </c>
      <c r="B352" s="11" t="s">
        <v>926</v>
      </c>
      <c r="C352" s="13">
        <v>5</v>
      </c>
    </row>
    <row r="353" spans="1:3" ht="16.5" customHeight="1">
      <c r="A353" s="11">
        <v>2040606</v>
      </c>
      <c r="B353" s="11" t="s">
        <v>927</v>
      </c>
      <c r="C353" s="13">
        <v>0</v>
      </c>
    </row>
    <row r="354" spans="1:3" ht="16.5" customHeight="1">
      <c r="A354" s="11">
        <v>2040607</v>
      </c>
      <c r="B354" s="11" t="s">
        <v>928</v>
      </c>
      <c r="C354" s="13">
        <v>5</v>
      </c>
    </row>
    <row r="355" spans="1:3" ht="16.5" customHeight="1">
      <c r="A355" s="11">
        <v>2040608</v>
      </c>
      <c r="B355" s="11" t="s">
        <v>929</v>
      </c>
      <c r="C355" s="13">
        <v>0</v>
      </c>
    </row>
    <row r="356" spans="1:3" ht="16.5" customHeight="1">
      <c r="A356" s="11">
        <v>2040609</v>
      </c>
      <c r="B356" s="11" t="s">
        <v>930</v>
      </c>
      <c r="C356" s="13">
        <v>0</v>
      </c>
    </row>
    <row r="357" spans="1:3" ht="16.5" customHeight="1">
      <c r="A357" s="11">
        <v>2040610</v>
      </c>
      <c r="B357" s="11" t="s">
        <v>931</v>
      </c>
      <c r="C357" s="13">
        <v>5</v>
      </c>
    </row>
    <row r="358" spans="1:3" ht="16.5" customHeight="1">
      <c r="A358" s="11">
        <v>2040611</v>
      </c>
      <c r="B358" s="11" t="s">
        <v>932</v>
      </c>
      <c r="C358" s="13">
        <v>0</v>
      </c>
    </row>
    <row r="359" spans="1:3" ht="16.5" customHeight="1">
      <c r="A359" s="11">
        <v>2040612</v>
      </c>
      <c r="B359" s="11" t="s">
        <v>933</v>
      </c>
      <c r="C359" s="13">
        <v>0</v>
      </c>
    </row>
    <row r="360" spans="1:3" ht="16.5" customHeight="1">
      <c r="A360" s="11">
        <v>2040613</v>
      </c>
      <c r="B360" s="11" t="s">
        <v>755</v>
      </c>
      <c r="C360" s="13">
        <v>0</v>
      </c>
    </row>
    <row r="361" spans="1:3" ht="16.5" customHeight="1">
      <c r="A361" s="11">
        <v>2040650</v>
      </c>
      <c r="B361" s="11" t="s">
        <v>723</v>
      </c>
      <c r="C361" s="13">
        <v>0</v>
      </c>
    </row>
    <row r="362" spans="1:3" ht="16.5" customHeight="1">
      <c r="A362" s="11">
        <v>2040699</v>
      </c>
      <c r="B362" s="11" t="s">
        <v>934</v>
      </c>
      <c r="C362" s="13">
        <v>130</v>
      </c>
    </row>
    <row r="363" spans="1:3" ht="16.5" customHeight="1">
      <c r="A363" s="11">
        <v>20407</v>
      </c>
      <c r="B363" s="12" t="s">
        <v>935</v>
      </c>
      <c r="C363" s="13">
        <f>SUM(C364:C372)</f>
        <v>0</v>
      </c>
    </row>
    <row r="364" spans="1:3" ht="16.5" customHeight="1">
      <c r="A364" s="11">
        <v>2040701</v>
      </c>
      <c r="B364" s="11" t="s">
        <v>714</v>
      </c>
      <c r="C364" s="13">
        <v>0</v>
      </c>
    </row>
    <row r="365" spans="1:3" ht="16.5" customHeight="1">
      <c r="A365" s="11">
        <v>2040702</v>
      </c>
      <c r="B365" s="11" t="s">
        <v>715</v>
      </c>
      <c r="C365" s="13">
        <v>0</v>
      </c>
    </row>
    <row r="366" spans="1:3" ht="16.5" customHeight="1">
      <c r="A366" s="11">
        <v>2040703</v>
      </c>
      <c r="B366" s="11" t="s">
        <v>716</v>
      </c>
      <c r="C366" s="13">
        <v>0</v>
      </c>
    </row>
    <row r="367" spans="1:3" ht="16.5" customHeight="1">
      <c r="A367" s="11">
        <v>2040704</v>
      </c>
      <c r="B367" s="11" t="s">
        <v>936</v>
      </c>
      <c r="C367" s="13">
        <v>0</v>
      </c>
    </row>
    <row r="368" spans="1:3" ht="16.5" customHeight="1">
      <c r="A368" s="11">
        <v>2040705</v>
      </c>
      <c r="B368" s="11" t="s">
        <v>937</v>
      </c>
      <c r="C368" s="13">
        <v>0</v>
      </c>
    </row>
    <row r="369" spans="1:3" ht="16.5" customHeight="1">
      <c r="A369" s="11">
        <v>2040706</v>
      </c>
      <c r="B369" s="11" t="s">
        <v>938</v>
      </c>
      <c r="C369" s="13">
        <v>0</v>
      </c>
    </row>
    <row r="370" spans="1:3" ht="16.5" customHeight="1">
      <c r="A370" s="11">
        <v>2040707</v>
      </c>
      <c r="B370" s="11" t="s">
        <v>755</v>
      </c>
      <c r="C370" s="13">
        <v>0</v>
      </c>
    </row>
    <row r="371" spans="1:3" ht="16.5" customHeight="1">
      <c r="A371" s="11">
        <v>2040750</v>
      </c>
      <c r="B371" s="11" t="s">
        <v>723</v>
      </c>
      <c r="C371" s="13">
        <v>0</v>
      </c>
    </row>
    <row r="372" spans="1:3" ht="16.5" customHeight="1">
      <c r="A372" s="11">
        <v>2040799</v>
      </c>
      <c r="B372" s="11" t="s">
        <v>939</v>
      </c>
      <c r="C372" s="13">
        <v>0</v>
      </c>
    </row>
    <row r="373" spans="1:3" ht="16.5" customHeight="1">
      <c r="A373" s="11">
        <v>20408</v>
      </c>
      <c r="B373" s="12" t="s">
        <v>940</v>
      </c>
      <c r="C373" s="13">
        <f>SUM(C374:C382)</f>
        <v>0</v>
      </c>
    </row>
    <row r="374" spans="1:3" ht="16.5" customHeight="1">
      <c r="A374" s="11">
        <v>2040801</v>
      </c>
      <c r="B374" s="11" t="s">
        <v>714</v>
      </c>
      <c r="C374" s="13">
        <v>0</v>
      </c>
    </row>
    <row r="375" spans="1:3" ht="16.5" customHeight="1">
      <c r="A375" s="11">
        <v>2040802</v>
      </c>
      <c r="B375" s="11" t="s">
        <v>715</v>
      </c>
      <c r="C375" s="13">
        <v>0</v>
      </c>
    </row>
    <row r="376" spans="1:3" ht="16.5" customHeight="1">
      <c r="A376" s="11">
        <v>2040803</v>
      </c>
      <c r="B376" s="11" t="s">
        <v>716</v>
      </c>
      <c r="C376" s="13">
        <v>0</v>
      </c>
    </row>
    <row r="377" spans="1:3" ht="16.5" customHeight="1">
      <c r="A377" s="11">
        <v>2040804</v>
      </c>
      <c r="B377" s="11" t="s">
        <v>941</v>
      </c>
      <c r="C377" s="13">
        <v>0</v>
      </c>
    </row>
    <row r="378" spans="1:3" ht="16.5" customHeight="1">
      <c r="A378" s="11">
        <v>2040805</v>
      </c>
      <c r="B378" s="11" t="s">
        <v>942</v>
      </c>
      <c r="C378" s="13">
        <v>0</v>
      </c>
    </row>
    <row r="379" spans="1:3" ht="16.5" customHeight="1">
      <c r="A379" s="11">
        <v>2040806</v>
      </c>
      <c r="B379" s="11" t="s">
        <v>943</v>
      </c>
      <c r="C379" s="13">
        <v>0</v>
      </c>
    </row>
    <row r="380" spans="1:3" ht="16.5" customHeight="1">
      <c r="A380" s="11">
        <v>2040807</v>
      </c>
      <c r="B380" s="11" t="s">
        <v>755</v>
      </c>
      <c r="C380" s="13">
        <v>0</v>
      </c>
    </row>
    <row r="381" spans="1:3" ht="16.5" customHeight="1">
      <c r="A381" s="11">
        <v>2040850</v>
      </c>
      <c r="B381" s="11" t="s">
        <v>723</v>
      </c>
      <c r="C381" s="13">
        <v>0</v>
      </c>
    </row>
    <row r="382" spans="1:3" ht="16.5" customHeight="1">
      <c r="A382" s="11">
        <v>2040899</v>
      </c>
      <c r="B382" s="11" t="s">
        <v>944</v>
      </c>
      <c r="C382" s="13">
        <v>0</v>
      </c>
    </row>
    <row r="383" spans="1:3" ht="16.5" customHeight="1">
      <c r="A383" s="11">
        <v>20409</v>
      </c>
      <c r="B383" s="12" t="s">
        <v>945</v>
      </c>
      <c r="C383" s="13">
        <f>SUM(C384:C390)</f>
        <v>0</v>
      </c>
    </row>
    <row r="384" spans="1:3" ht="16.5" customHeight="1">
      <c r="A384" s="11">
        <v>2040901</v>
      </c>
      <c r="B384" s="11" t="s">
        <v>714</v>
      </c>
      <c r="C384" s="13">
        <v>0</v>
      </c>
    </row>
    <row r="385" spans="1:3" ht="16.5" customHeight="1">
      <c r="A385" s="11">
        <v>2040902</v>
      </c>
      <c r="B385" s="11" t="s">
        <v>715</v>
      </c>
      <c r="C385" s="13">
        <v>0</v>
      </c>
    </row>
    <row r="386" spans="1:3" ht="16.5" customHeight="1">
      <c r="A386" s="11">
        <v>2040903</v>
      </c>
      <c r="B386" s="11" t="s">
        <v>716</v>
      </c>
      <c r="C386" s="13">
        <v>0</v>
      </c>
    </row>
    <row r="387" spans="1:3" ht="16.5" customHeight="1">
      <c r="A387" s="11">
        <v>2040904</v>
      </c>
      <c r="B387" s="11" t="s">
        <v>946</v>
      </c>
      <c r="C387" s="13">
        <v>0</v>
      </c>
    </row>
    <row r="388" spans="1:3" ht="16.5" customHeight="1">
      <c r="A388" s="11">
        <v>2040905</v>
      </c>
      <c r="B388" s="11" t="s">
        <v>947</v>
      </c>
      <c r="C388" s="13">
        <v>0</v>
      </c>
    </row>
    <row r="389" spans="1:3" ht="16.5" customHeight="1">
      <c r="A389" s="11">
        <v>2040950</v>
      </c>
      <c r="B389" s="11" t="s">
        <v>723</v>
      </c>
      <c r="C389" s="13">
        <v>0</v>
      </c>
    </row>
    <row r="390" spans="1:3" ht="16.5" customHeight="1">
      <c r="A390" s="11">
        <v>2040999</v>
      </c>
      <c r="B390" s="11" t="s">
        <v>948</v>
      </c>
      <c r="C390" s="13">
        <v>0</v>
      </c>
    </row>
    <row r="391" spans="1:3" ht="16.5" customHeight="1">
      <c r="A391" s="11">
        <v>20410</v>
      </c>
      <c r="B391" s="12" t="s">
        <v>949</v>
      </c>
      <c r="C391" s="13">
        <f>SUM(C392:C396)</f>
        <v>0</v>
      </c>
    </row>
    <row r="392" spans="1:3" ht="16.5" customHeight="1">
      <c r="A392" s="11">
        <v>2041001</v>
      </c>
      <c r="B392" s="11" t="s">
        <v>714</v>
      </c>
      <c r="C392" s="13">
        <v>0</v>
      </c>
    </row>
    <row r="393" spans="1:3" ht="16.5" customHeight="1">
      <c r="A393" s="11">
        <v>2041002</v>
      </c>
      <c r="B393" s="11" t="s">
        <v>715</v>
      </c>
      <c r="C393" s="13">
        <v>0</v>
      </c>
    </row>
    <row r="394" spans="1:3" ht="16.5" customHeight="1">
      <c r="A394" s="11">
        <v>2041006</v>
      </c>
      <c r="B394" s="11" t="s">
        <v>755</v>
      </c>
      <c r="C394" s="13">
        <v>0</v>
      </c>
    </row>
    <row r="395" spans="1:3" ht="16.5" customHeight="1">
      <c r="A395" s="11">
        <v>2041007</v>
      </c>
      <c r="B395" s="11" t="s">
        <v>950</v>
      </c>
      <c r="C395" s="13">
        <v>0</v>
      </c>
    </row>
    <row r="396" spans="1:3" ht="16.5" customHeight="1">
      <c r="A396" s="11">
        <v>2041099</v>
      </c>
      <c r="B396" s="11" t="s">
        <v>951</v>
      </c>
      <c r="C396" s="13">
        <v>0</v>
      </c>
    </row>
    <row r="397" spans="1:3" ht="16.5" customHeight="1">
      <c r="A397" s="11">
        <v>20499</v>
      </c>
      <c r="B397" s="12" t="s">
        <v>952</v>
      </c>
      <c r="C397" s="13">
        <f>C398</f>
        <v>0</v>
      </c>
    </row>
    <row r="398" spans="1:3" ht="16.5" customHeight="1">
      <c r="A398" s="11">
        <v>2049901</v>
      </c>
      <c r="B398" s="11" t="s">
        <v>953</v>
      </c>
      <c r="C398" s="13">
        <v>0</v>
      </c>
    </row>
    <row r="399" spans="1:3" ht="16.5" customHeight="1">
      <c r="A399" s="11">
        <v>205</v>
      </c>
      <c r="B399" s="12" t="s">
        <v>954</v>
      </c>
      <c r="C399" s="13">
        <f>SUM(C400,C405,C414,C420,C426,C430,C434,C438,C444,C451)</f>
        <v>24110</v>
      </c>
    </row>
    <row r="400" spans="1:3" ht="16.5" customHeight="1">
      <c r="A400" s="11">
        <v>20501</v>
      </c>
      <c r="B400" s="12" t="s">
        <v>955</v>
      </c>
      <c r="C400" s="13">
        <f>SUM(C401:C404)</f>
        <v>993</v>
      </c>
    </row>
    <row r="401" spans="1:3" ht="16.5" customHeight="1">
      <c r="A401" s="11">
        <v>2050101</v>
      </c>
      <c r="B401" s="11" t="s">
        <v>714</v>
      </c>
      <c r="C401" s="13">
        <v>174</v>
      </c>
    </row>
    <row r="402" spans="1:3" ht="16.5" customHeight="1">
      <c r="A402" s="11">
        <v>2050102</v>
      </c>
      <c r="B402" s="11" t="s">
        <v>715</v>
      </c>
      <c r="C402" s="13">
        <v>0</v>
      </c>
    </row>
    <row r="403" spans="1:3" ht="16.5" customHeight="1">
      <c r="A403" s="11">
        <v>2050103</v>
      </c>
      <c r="B403" s="11" t="s">
        <v>716</v>
      </c>
      <c r="C403" s="13">
        <v>0</v>
      </c>
    </row>
    <row r="404" spans="1:3" ht="16.5" customHeight="1">
      <c r="A404" s="11">
        <v>2050199</v>
      </c>
      <c r="B404" s="11" t="s">
        <v>956</v>
      </c>
      <c r="C404" s="13">
        <v>819</v>
      </c>
    </row>
    <row r="405" spans="1:3" ht="16.5" customHeight="1">
      <c r="A405" s="11">
        <v>20502</v>
      </c>
      <c r="B405" s="12" t="s">
        <v>957</v>
      </c>
      <c r="C405" s="13">
        <f>SUM(C406:C413)</f>
        <v>21085</v>
      </c>
    </row>
    <row r="406" spans="1:3" ht="16.5" customHeight="1">
      <c r="A406" s="11">
        <v>2050201</v>
      </c>
      <c r="B406" s="11" t="s">
        <v>958</v>
      </c>
      <c r="C406" s="13">
        <v>3118</v>
      </c>
    </row>
    <row r="407" spans="1:3" ht="16.5" customHeight="1">
      <c r="A407" s="11">
        <v>2050202</v>
      </c>
      <c r="B407" s="11" t="s">
        <v>959</v>
      </c>
      <c r="C407" s="13">
        <v>9010</v>
      </c>
    </row>
    <row r="408" spans="1:3" ht="16.5" customHeight="1">
      <c r="A408" s="11">
        <v>2050203</v>
      </c>
      <c r="B408" s="11" t="s">
        <v>960</v>
      </c>
      <c r="C408" s="13">
        <v>2815</v>
      </c>
    </row>
    <row r="409" spans="1:3" ht="16.5" customHeight="1">
      <c r="A409" s="11">
        <v>2050204</v>
      </c>
      <c r="B409" s="11" t="s">
        <v>961</v>
      </c>
      <c r="C409" s="13">
        <v>553</v>
      </c>
    </row>
    <row r="410" spans="1:3" ht="16.5" customHeight="1">
      <c r="A410" s="11">
        <v>2050205</v>
      </c>
      <c r="B410" s="11" t="s">
        <v>962</v>
      </c>
      <c r="C410" s="13">
        <v>0</v>
      </c>
    </row>
    <row r="411" spans="1:3" ht="16.5" customHeight="1">
      <c r="A411" s="11">
        <v>2050206</v>
      </c>
      <c r="B411" s="11" t="s">
        <v>963</v>
      </c>
      <c r="C411" s="13">
        <v>0</v>
      </c>
    </row>
    <row r="412" spans="1:3" ht="16.5" customHeight="1">
      <c r="A412" s="11">
        <v>2050207</v>
      </c>
      <c r="B412" s="11" t="s">
        <v>964</v>
      </c>
      <c r="C412" s="13">
        <v>0</v>
      </c>
    </row>
    <row r="413" spans="1:3" ht="16.5" customHeight="1">
      <c r="A413" s="11">
        <v>2050299</v>
      </c>
      <c r="B413" s="11" t="s">
        <v>965</v>
      </c>
      <c r="C413" s="13">
        <v>5589</v>
      </c>
    </row>
    <row r="414" spans="1:3" ht="16.5" customHeight="1">
      <c r="A414" s="11">
        <v>20503</v>
      </c>
      <c r="B414" s="12" t="s">
        <v>966</v>
      </c>
      <c r="C414" s="13">
        <f>SUM(C415:C419)</f>
        <v>0</v>
      </c>
    </row>
    <row r="415" spans="1:3" ht="16.5" customHeight="1">
      <c r="A415" s="11">
        <v>2050301</v>
      </c>
      <c r="B415" s="11" t="s">
        <v>967</v>
      </c>
      <c r="C415" s="13">
        <v>0</v>
      </c>
    </row>
    <row r="416" spans="1:3" ht="16.5" customHeight="1">
      <c r="A416" s="11">
        <v>2050302</v>
      </c>
      <c r="B416" s="11" t="s">
        <v>968</v>
      </c>
      <c r="C416" s="13">
        <v>0</v>
      </c>
    </row>
    <row r="417" spans="1:3" ht="16.5" customHeight="1">
      <c r="A417" s="11">
        <v>2050303</v>
      </c>
      <c r="B417" s="11" t="s">
        <v>969</v>
      </c>
      <c r="C417" s="13">
        <v>0</v>
      </c>
    </row>
    <row r="418" spans="1:3" ht="16.5" customHeight="1">
      <c r="A418" s="11">
        <v>2050305</v>
      </c>
      <c r="B418" s="11" t="s">
        <v>970</v>
      </c>
      <c r="C418" s="13">
        <v>0</v>
      </c>
    </row>
    <row r="419" spans="1:3" ht="16.5" customHeight="1">
      <c r="A419" s="11">
        <v>2050399</v>
      </c>
      <c r="B419" s="11" t="s">
        <v>971</v>
      </c>
      <c r="C419" s="13">
        <v>0</v>
      </c>
    </row>
    <row r="420" spans="1:3" ht="16.5" customHeight="1">
      <c r="A420" s="11">
        <v>20504</v>
      </c>
      <c r="B420" s="12" t="s">
        <v>972</v>
      </c>
      <c r="C420" s="13">
        <f>SUM(C421:C425)</f>
        <v>0</v>
      </c>
    </row>
    <row r="421" spans="1:3" ht="16.5" customHeight="1">
      <c r="A421" s="11">
        <v>2050401</v>
      </c>
      <c r="B421" s="11" t="s">
        <v>973</v>
      </c>
      <c r="C421" s="13">
        <v>0</v>
      </c>
    </row>
    <row r="422" spans="1:3" ht="16.5" customHeight="1">
      <c r="A422" s="11">
        <v>2050402</v>
      </c>
      <c r="B422" s="11" t="s">
        <v>974</v>
      </c>
      <c r="C422" s="13">
        <v>0</v>
      </c>
    </row>
    <row r="423" spans="1:3" ht="16.5" customHeight="1">
      <c r="A423" s="11">
        <v>2050403</v>
      </c>
      <c r="B423" s="11" t="s">
        <v>975</v>
      </c>
      <c r="C423" s="13">
        <v>0</v>
      </c>
    </row>
    <row r="424" spans="1:3" ht="16.5" customHeight="1">
      <c r="A424" s="11">
        <v>2050404</v>
      </c>
      <c r="B424" s="11" t="s">
        <v>976</v>
      </c>
      <c r="C424" s="13">
        <v>0</v>
      </c>
    </row>
    <row r="425" spans="1:3" ht="16.5" customHeight="1">
      <c r="A425" s="11">
        <v>2050499</v>
      </c>
      <c r="B425" s="11" t="s">
        <v>977</v>
      </c>
      <c r="C425" s="13">
        <v>0</v>
      </c>
    </row>
    <row r="426" spans="1:3" ht="16.5" customHeight="1">
      <c r="A426" s="11">
        <v>20505</v>
      </c>
      <c r="B426" s="12" t="s">
        <v>978</v>
      </c>
      <c r="C426" s="13">
        <f>SUM(C427:C429)</f>
        <v>0</v>
      </c>
    </row>
    <row r="427" spans="1:3" ht="16.5" customHeight="1">
      <c r="A427" s="11">
        <v>2050501</v>
      </c>
      <c r="B427" s="11" t="s">
        <v>979</v>
      </c>
      <c r="C427" s="13">
        <v>0</v>
      </c>
    </row>
    <row r="428" spans="1:3" ht="16.5" customHeight="1">
      <c r="A428" s="11">
        <v>2050502</v>
      </c>
      <c r="B428" s="11" t="s">
        <v>980</v>
      </c>
      <c r="C428" s="13">
        <v>0</v>
      </c>
    </row>
    <row r="429" spans="1:3" ht="16.5" customHeight="1">
      <c r="A429" s="11">
        <v>2050599</v>
      </c>
      <c r="B429" s="11" t="s">
        <v>981</v>
      </c>
      <c r="C429" s="13">
        <v>0</v>
      </c>
    </row>
    <row r="430" spans="1:3" ht="16.5" customHeight="1">
      <c r="A430" s="11">
        <v>20506</v>
      </c>
      <c r="B430" s="12" t="s">
        <v>982</v>
      </c>
      <c r="C430" s="13">
        <f>SUM(C431:C433)</f>
        <v>0</v>
      </c>
    </row>
    <row r="431" spans="1:3" ht="16.5" customHeight="1">
      <c r="A431" s="11">
        <v>2050601</v>
      </c>
      <c r="B431" s="11" t="s">
        <v>983</v>
      </c>
      <c r="C431" s="13">
        <v>0</v>
      </c>
    </row>
    <row r="432" spans="1:3" ht="16.5" customHeight="1">
      <c r="A432" s="11">
        <v>2050602</v>
      </c>
      <c r="B432" s="11" t="s">
        <v>984</v>
      </c>
      <c r="C432" s="13">
        <v>0</v>
      </c>
    </row>
    <row r="433" spans="1:3" ht="16.5" customHeight="1">
      <c r="A433" s="11">
        <v>2050699</v>
      </c>
      <c r="B433" s="11" t="s">
        <v>985</v>
      </c>
      <c r="C433" s="13">
        <v>0</v>
      </c>
    </row>
    <row r="434" spans="1:3" ht="16.5" customHeight="1">
      <c r="A434" s="11">
        <v>20507</v>
      </c>
      <c r="B434" s="12" t="s">
        <v>986</v>
      </c>
      <c r="C434" s="13">
        <f>SUM(C435:C437)</f>
        <v>0</v>
      </c>
    </row>
    <row r="435" spans="1:3" ht="16.5" customHeight="1">
      <c r="A435" s="11">
        <v>2050701</v>
      </c>
      <c r="B435" s="11" t="s">
        <v>987</v>
      </c>
      <c r="C435" s="13">
        <v>0</v>
      </c>
    </row>
    <row r="436" spans="1:3" ht="16.5" customHeight="1">
      <c r="A436" s="11">
        <v>2050702</v>
      </c>
      <c r="B436" s="11" t="s">
        <v>988</v>
      </c>
      <c r="C436" s="13">
        <v>0</v>
      </c>
    </row>
    <row r="437" spans="1:3" ht="16.5" customHeight="1">
      <c r="A437" s="11">
        <v>2050799</v>
      </c>
      <c r="B437" s="11" t="s">
        <v>989</v>
      </c>
      <c r="C437" s="13">
        <v>0</v>
      </c>
    </row>
    <row r="438" spans="1:3" ht="16.5" customHeight="1">
      <c r="A438" s="11">
        <v>20508</v>
      </c>
      <c r="B438" s="12" t="s">
        <v>990</v>
      </c>
      <c r="C438" s="13">
        <f>SUM(C439:C443)</f>
        <v>1579</v>
      </c>
    </row>
    <row r="439" spans="1:3" ht="16.5" customHeight="1">
      <c r="A439" s="11">
        <v>2050801</v>
      </c>
      <c r="B439" s="11" t="s">
        <v>991</v>
      </c>
      <c r="C439" s="13">
        <v>0</v>
      </c>
    </row>
    <row r="440" spans="1:3" ht="16.5" customHeight="1">
      <c r="A440" s="11">
        <v>2050802</v>
      </c>
      <c r="B440" s="11" t="s">
        <v>992</v>
      </c>
      <c r="C440" s="13">
        <v>165</v>
      </c>
    </row>
    <row r="441" spans="1:3" ht="16.5" customHeight="1">
      <c r="A441" s="11">
        <v>2050803</v>
      </c>
      <c r="B441" s="11" t="s">
        <v>993</v>
      </c>
      <c r="C441" s="13">
        <v>0</v>
      </c>
    </row>
    <row r="442" spans="1:3" ht="16.5" customHeight="1">
      <c r="A442" s="11">
        <v>2050804</v>
      </c>
      <c r="B442" s="11" t="s">
        <v>994</v>
      </c>
      <c r="C442" s="13">
        <v>0</v>
      </c>
    </row>
    <row r="443" spans="1:3" ht="16.5" customHeight="1">
      <c r="A443" s="11">
        <v>2050899</v>
      </c>
      <c r="B443" s="11" t="s">
        <v>995</v>
      </c>
      <c r="C443" s="13">
        <v>1414</v>
      </c>
    </row>
    <row r="444" spans="1:3" ht="16.5" customHeight="1">
      <c r="A444" s="11">
        <v>20509</v>
      </c>
      <c r="B444" s="12" t="s">
        <v>996</v>
      </c>
      <c r="C444" s="13">
        <f>SUM(C445:C450)</f>
        <v>436</v>
      </c>
    </row>
    <row r="445" spans="1:3" ht="16.5" customHeight="1">
      <c r="A445" s="11">
        <v>2050901</v>
      </c>
      <c r="B445" s="11" t="s">
        <v>997</v>
      </c>
      <c r="C445" s="13">
        <v>0</v>
      </c>
    </row>
    <row r="446" spans="1:3" ht="16.5" customHeight="1">
      <c r="A446" s="11">
        <v>2050902</v>
      </c>
      <c r="B446" s="11" t="s">
        <v>998</v>
      </c>
      <c r="C446" s="13">
        <v>0</v>
      </c>
    </row>
    <row r="447" spans="1:3" ht="16.5" customHeight="1">
      <c r="A447" s="11">
        <v>2050903</v>
      </c>
      <c r="B447" s="11" t="s">
        <v>999</v>
      </c>
      <c r="C447" s="13">
        <v>0</v>
      </c>
    </row>
    <row r="448" spans="1:3" ht="16.5" customHeight="1">
      <c r="A448" s="11">
        <v>2050904</v>
      </c>
      <c r="B448" s="11" t="s">
        <v>1000</v>
      </c>
      <c r="C448" s="13">
        <v>0</v>
      </c>
    </row>
    <row r="449" spans="1:3" ht="16.5" customHeight="1">
      <c r="A449" s="11">
        <v>2050905</v>
      </c>
      <c r="B449" s="11" t="s">
        <v>1001</v>
      </c>
      <c r="C449" s="13">
        <v>0</v>
      </c>
    </row>
    <row r="450" spans="1:3" ht="16.5" customHeight="1">
      <c r="A450" s="11">
        <v>2050999</v>
      </c>
      <c r="B450" s="11" t="s">
        <v>1002</v>
      </c>
      <c r="C450" s="13">
        <v>436</v>
      </c>
    </row>
    <row r="451" spans="1:3" ht="16.5" customHeight="1">
      <c r="A451" s="11">
        <v>20599</v>
      </c>
      <c r="B451" s="12" t="s">
        <v>1003</v>
      </c>
      <c r="C451" s="13">
        <f>C452</f>
        <v>17</v>
      </c>
    </row>
    <row r="452" spans="1:3" ht="16.5" customHeight="1">
      <c r="A452" s="11">
        <v>2059999</v>
      </c>
      <c r="B452" s="11" t="s">
        <v>1004</v>
      </c>
      <c r="C452" s="13">
        <v>17</v>
      </c>
    </row>
    <row r="453" spans="1:3" ht="16.5" customHeight="1">
      <c r="A453" s="11">
        <v>206</v>
      </c>
      <c r="B453" s="12" t="s">
        <v>1005</v>
      </c>
      <c r="C453" s="13">
        <f>SUM(C454,C459,C467,C473,C477,C482,C487,C494,C498,C502)</f>
        <v>1036</v>
      </c>
    </row>
    <row r="454" spans="1:3" ht="16.5" customHeight="1">
      <c r="A454" s="11">
        <v>20601</v>
      </c>
      <c r="B454" s="12" t="s">
        <v>1006</v>
      </c>
      <c r="C454" s="13">
        <f>SUM(C455:C458)</f>
        <v>103</v>
      </c>
    </row>
    <row r="455" spans="1:3" ht="16.5" customHeight="1">
      <c r="A455" s="11">
        <v>2060101</v>
      </c>
      <c r="B455" s="11" t="s">
        <v>714</v>
      </c>
      <c r="C455" s="13">
        <v>103</v>
      </c>
    </row>
    <row r="456" spans="1:3" ht="16.5" customHeight="1">
      <c r="A456" s="11">
        <v>2060102</v>
      </c>
      <c r="B456" s="11" t="s">
        <v>715</v>
      </c>
      <c r="C456" s="13">
        <v>0</v>
      </c>
    </row>
    <row r="457" spans="1:3" ht="16.5" customHeight="1">
      <c r="A457" s="11">
        <v>2060103</v>
      </c>
      <c r="B457" s="11" t="s">
        <v>716</v>
      </c>
      <c r="C457" s="13">
        <v>0</v>
      </c>
    </row>
    <row r="458" spans="1:3" ht="16.5" customHeight="1">
      <c r="A458" s="11">
        <v>2060199</v>
      </c>
      <c r="B458" s="11" t="s">
        <v>1007</v>
      </c>
      <c r="C458" s="13">
        <v>0</v>
      </c>
    </row>
    <row r="459" spans="1:3" ht="16.5" customHeight="1">
      <c r="A459" s="11">
        <v>20602</v>
      </c>
      <c r="B459" s="12" t="s">
        <v>1008</v>
      </c>
      <c r="C459" s="13">
        <f>SUM(C460:C466)</f>
        <v>0</v>
      </c>
    </row>
    <row r="460" spans="1:3" ht="16.5" customHeight="1">
      <c r="A460" s="11">
        <v>2060201</v>
      </c>
      <c r="B460" s="11" t="s">
        <v>1009</v>
      </c>
      <c r="C460" s="13">
        <v>0</v>
      </c>
    </row>
    <row r="461" spans="1:3" ht="16.5" customHeight="1">
      <c r="A461" s="11">
        <v>2060203</v>
      </c>
      <c r="B461" s="11" t="s">
        <v>1010</v>
      </c>
      <c r="C461" s="13">
        <v>0</v>
      </c>
    </row>
    <row r="462" spans="1:3" ht="16.5" customHeight="1">
      <c r="A462" s="11">
        <v>2060204</v>
      </c>
      <c r="B462" s="11" t="s">
        <v>1011</v>
      </c>
      <c r="C462" s="13">
        <v>0</v>
      </c>
    </row>
    <row r="463" spans="1:3" ht="16.5" customHeight="1">
      <c r="A463" s="11">
        <v>2060205</v>
      </c>
      <c r="B463" s="11" t="s">
        <v>1012</v>
      </c>
      <c r="C463" s="13">
        <v>0</v>
      </c>
    </row>
    <row r="464" spans="1:3" ht="16.5" customHeight="1">
      <c r="A464" s="11">
        <v>2060206</v>
      </c>
      <c r="B464" s="11" t="s">
        <v>1013</v>
      </c>
      <c r="C464" s="13">
        <v>0</v>
      </c>
    </row>
    <row r="465" spans="1:3" ht="16.5" customHeight="1">
      <c r="A465" s="11">
        <v>2060207</v>
      </c>
      <c r="B465" s="11" t="s">
        <v>1014</v>
      </c>
      <c r="C465" s="13">
        <v>0</v>
      </c>
    </row>
    <row r="466" spans="1:3" ht="16.5" customHeight="1">
      <c r="A466" s="11">
        <v>2060299</v>
      </c>
      <c r="B466" s="11" t="s">
        <v>1015</v>
      </c>
      <c r="C466" s="13">
        <v>0</v>
      </c>
    </row>
    <row r="467" spans="1:3" ht="16.5" customHeight="1">
      <c r="A467" s="11">
        <v>20603</v>
      </c>
      <c r="B467" s="12" t="s">
        <v>1016</v>
      </c>
      <c r="C467" s="13">
        <f>SUM(C468:C472)</f>
        <v>0</v>
      </c>
    </row>
    <row r="468" spans="1:3" ht="16.5" customHeight="1">
      <c r="A468" s="11">
        <v>2060301</v>
      </c>
      <c r="B468" s="11" t="s">
        <v>1009</v>
      </c>
      <c r="C468" s="13">
        <v>0</v>
      </c>
    </row>
    <row r="469" spans="1:3" ht="16.5" customHeight="1">
      <c r="A469" s="11">
        <v>2060302</v>
      </c>
      <c r="B469" s="11" t="s">
        <v>1017</v>
      </c>
      <c r="C469" s="13">
        <v>0</v>
      </c>
    </row>
    <row r="470" spans="1:3" ht="16.5" customHeight="1">
      <c r="A470" s="11">
        <v>2060303</v>
      </c>
      <c r="B470" s="11" t="s">
        <v>1018</v>
      </c>
      <c r="C470" s="13">
        <v>0</v>
      </c>
    </row>
    <row r="471" spans="1:3" ht="16.5" customHeight="1">
      <c r="A471" s="11">
        <v>2060304</v>
      </c>
      <c r="B471" s="11" t="s">
        <v>1019</v>
      </c>
      <c r="C471" s="13">
        <v>0</v>
      </c>
    </row>
    <row r="472" spans="1:3" ht="16.5" customHeight="1">
      <c r="A472" s="11">
        <v>2060399</v>
      </c>
      <c r="B472" s="11" t="s">
        <v>1020</v>
      </c>
      <c r="C472" s="13">
        <v>0</v>
      </c>
    </row>
    <row r="473" spans="1:3" ht="16.5" customHeight="1">
      <c r="A473" s="11">
        <v>20604</v>
      </c>
      <c r="B473" s="12" t="s">
        <v>1021</v>
      </c>
      <c r="C473" s="13">
        <f>SUM(C474:C476)</f>
        <v>863</v>
      </c>
    </row>
    <row r="474" spans="1:3" ht="16.5" customHeight="1">
      <c r="A474" s="11">
        <v>2060401</v>
      </c>
      <c r="B474" s="11" t="s">
        <v>1009</v>
      </c>
      <c r="C474" s="13">
        <v>0</v>
      </c>
    </row>
    <row r="475" spans="1:3" ht="16.5" customHeight="1">
      <c r="A475" s="11">
        <v>2060404</v>
      </c>
      <c r="B475" s="11" t="s">
        <v>1022</v>
      </c>
      <c r="C475" s="13">
        <v>2</v>
      </c>
    </row>
    <row r="476" spans="1:3" ht="16.5" customHeight="1">
      <c r="A476" s="11">
        <v>2060499</v>
      </c>
      <c r="B476" s="11" t="s">
        <v>1023</v>
      </c>
      <c r="C476" s="13">
        <v>861</v>
      </c>
    </row>
    <row r="477" spans="1:3" ht="16.5" customHeight="1">
      <c r="A477" s="11">
        <v>20605</v>
      </c>
      <c r="B477" s="12" t="s">
        <v>1024</v>
      </c>
      <c r="C477" s="13">
        <f>SUM(C478:C481)</f>
        <v>0</v>
      </c>
    </row>
    <row r="478" spans="1:3" ht="16.5" customHeight="1">
      <c r="A478" s="11">
        <v>2060501</v>
      </c>
      <c r="B478" s="11" t="s">
        <v>1009</v>
      </c>
      <c r="C478" s="13">
        <v>0</v>
      </c>
    </row>
    <row r="479" spans="1:3" ht="16.5" customHeight="1">
      <c r="A479" s="11">
        <v>2060502</v>
      </c>
      <c r="B479" s="11" t="s">
        <v>1025</v>
      </c>
      <c r="C479" s="13">
        <v>0</v>
      </c>
    </row>
    <row r="480" spans="1:3" ht="16.5" customHeight="1">
      <c r="A480" s="11">
        <v>2060503</v>
      </c>
      <c r="B480" s="11" t="s">
        <v>1026</v>
      </c>
      <c r="C480" s="13">
        <v>0</v>
      </c>
    </row>
    <row r="481" spans="1:3" ht="16.5" customHeight="1">
      <c r="A481" s="11">
        <v>2060599</v>
      </c>
      <c r="B481" s="11" t="s">
        <v>1027</v>
      </c>
      <c r="C481" s="13">
        <v>0</v>
      </c>
    </row>
    <row r="482" spans="1:3" ht="16.5" customHeight="1">
      <c r="A482" s="11">
        <v>20606</v>
      </c>
      <c r="B482" s="12" t="s">
        <v>1028</v>
      </c>
      <c r="C482" s="13">
        <f>SUM(C483:C486)</f>
        <v>0</v>
      </c>
    </row>
    <row r="483" spans="1:3" ht="16.5" customHeight="1">
      <c r="A483" s="11">
        <v>2060601</v>
      </c>
      <c r="B483" s="11" t="s">
        <v>1029</v>
      </c>
      <c r="C483" s="13">
        <v>0</v>
      </c>
    </row>
    <row r="484" spans="1:3" ht="16.5" customHeight="1">
      <c r="A484" s="11">
        <v>2060602</v>
      </c>
      <c r="B484" s="11" t="s">
        <v>1030</v>
      </c>
      <c r="C484" s="13">
        <v>0</v>
      </c>
    </row>
    <row r="485" spans="1:3" ht="16.5" customHeight="1">
      <c r="A485" s="11">
        <v>2060603</v>
      </c>
      <c r="B485" s="11" t="s">
        <v>1031</v>
      </c>
      <c r="C485" s="13">
        <v>0</v>
      </c>
    </row>
    <row r="486" spans="1:3" ht="16.5" customHeight="1">
      <c r="A486" s="11">
        <v>2060699</v>
      </c>
      <c r="B486" s="11" t="s">
        <v>1032</v>
      </c>
      <c r="C486" s="13">
        <v>0</v>
      </c>
    </row>
    <row r="487" spans="1:3" ht="16.5" customHeight="1">
      <c r="A487" s="11">
        <v>20607</v>
      </c>
      <c r="B487" s="12" t="s">
        <v>1033</v>
      </c>
      <c r="C487" s="13">
        <f>SUM(C488:C493)</f>
        <v>70</v>
      </c>
    </row>
    <row r="488" spans="1:3" ht="16.5" customHeight="1">
      <c r="A488" s="11">
        <v>2060701</v>
      </c>
      <c r="B488" s="11" t="s">
        <v>1009</v>
      </c>
      <c r="C488" s="13">
        <v>41</v>
      </c>
    </row>
    <row r="489" spans="1:3" ht="16.5" customHeight="1">
      <c r="A489" s="11">
        <v>2060702</v>
      </c>
      <c r="B489" s="11" t="s">
        <v>1034</v>
      </c>
      <c r="C489" s="13">
        <v>0</v>
      </c>
    </row>
    <row r="490" spans="1:3" ht="16.5" customHeight="1">
      <c r="A490" s="11">
        <v>2060703</v>
      </c>
      <c r="B490" s="11" t="s">
        <v>1035</v>
      </c>
      <c r="C490" s="13">
        <v>0</v>
      </c>
    </row>
    <row r="491" spans="1:3" ht="16.5" customHeight="1">
      <c r="A491" s="11">
        <v>2060704</v>
      </c>
      <c r="B491" s="11" t="s">
        <v>1036</v>
      </c>
      <c r="C491" s="13">
        <v>0</v>
      </c>
    </row>
    <row r="492" spans="1:3" ht="16.5" customHeight="1">
      <c r="A492" s="11">
        <v>2060705</v>
      </c>
      <c r="B492" s="11" t="s">
        <v>1037</v>
      </c>
      <c r="C492" s="13">
        <v>0</v>
      </c>
    </row>
    <row r="493" spans="1:3" ht="16.5" customHeight="1">
      <c r="A493" s="11">
        <v>2060799</v>
      </c>
      <c r="B493" s="11" t="s">
        <v>1038</v>
      </c>
      <c r="C493" s="13">
        <v>29</v>
      </c>
    </row>
    <row r="494" spans="1:3" ht="16.5" customHeight="1">
      <c r="A494" s="11">
        <v>20608</v>
      </c>
      <c r="B494" s="12" t="s">
        <v>1039</v>
      </c>
      <c r="C494" s="13">
        <f>SUM(C495:C497)</f>
        <v>0</v>
      </c>
    </row>
    <row r="495" spans="1:3" ht="16.5" customHeight="1">
      <c r="A495" s="11">
        <v>2060801</v>
      </c>
      <c r="B495" s="11" t="s">
        <v>1040</v>
      </c>
      <c r="C495" s="13">
        <v>0</v>
      </c>
    </row>
    <row r="496" spans="1:3" ht="16.5" customHeight="1">
      <c r="A496" s="11">
        <v>2060802</v>
      </c>
      <c r="B496" s="11" t="s">
        <v>1041</v>
      </c>
      <c r="C496" s="13">
        <v>0</v>
      </c>
    </row>
    <row r="497" spans="1:3" ht="16.5" customHeight="1">
      <c r="A497" s="11">
        <v>2060899</v>
      </c>
      <c r="B497" s="11" t="s">
        <v>1042</v>
      </c>
      <c r="C497" s="13">
        <v>0</v>
      </c>
    </row>
    <row r="498" spans="1:3" ht="16.5" customHeight="1">
      <c r="A498" s="11">
        <v>20609</v>
      </c>
      <c r="B498" s="12" t="s">
        <v>1043</v>
      </c>
      <c r="C498" s="13">
        <f>SUM(C499:C501)</f>
        <v>0</v>
      </c>
    </row>
    <row r="499" spans="1:3" ht="16.5" customHeight="1">
      <c r="A499" s="11">
        <v>2060901</v>
      </c>
      <c r="B499" s="11" t="s">
        <v>1044</v>
      </c>
      <c r="C499" s="13">
        <v>0</v>
      </c>
    </row>
    <row r="500" spans="1:3" ht="16.5" customHeight="1">
      <c r="A500" s="11">
        <v>2060902</v>
      </c>
      <c r="B500" s="11" t="s">
        <v>1045</v>
      </c>
      <c r="C500" s="13">
        <v>0</v>
      </c>
    </row>
    <row r="501" spans="1:3" ht="16.5" customHeight="1">
      <c r="A501" s="11">
        <v>2060999</v>
      </c>
      <c r="B501" s="11" t="s">
        <v>1046</v>
      </c>
      <c r="C501" s="13">
        <v>0</v>
      </c>
    </row>
    <row r="502" spans="1:3" ht="16.5" customHeight="1">
      <c r="A502" s="11">
        <v>20699</v>
      </c>
      <c r="B502" s="12" t="s">
        <v>1047</v>
      </c>
      <c r="C502" s="13">
        <f>SUM(C503:C506)</f>
        <v>0</v>
      </c>
    </row>
    <row r="503" spans="1:3" ht="16.5" customHeight="1">
      <c r="A503" s="11">
        <v>2069901</v>
      </c>
      <c r="B503" s="11" t="s">
        <v>1048</v>
      </c>
      <c r="C503" s="13">
        <v>0</v>
      </c>
    </row>
    <row r="504" spans="1:3" ht="16.5" customHeight="1">
      <c r="A504" s="11">
        <v>2069902</v>
      </c>
      <c r="B504" s="11" t="s">
        <v>1049</v>
      </c>
      <c r="C504" s="13">
        <v>0</v>
      </c>
    </row>
    <row r="505" spans="1:3" ht="16.5" customHeight="1">
      <c r="A505" s="11">
        <v>2069903</v>
      </c>
      <c r="B505" s="11" t="s">
        <v>1050</v>
      </c>
      <c r="C505" s="13">
        <v>0</v>
      </c>
    </row>
    <row r="506" spans="1:3" ht="16.5" customHeight="1">
      <c r="A506" s="11">
        <v>2069999</v>
      </c>
      <c r="B506" s="11" t="s">
        <v>1051</v>
      </c>
      <c r="C506" s="13">
        <v>0</v>
      </c>
    </row>
    <row r="507" spans="1:3" ht="16.5" customHeight="1">
      <c r="A507" s="11">
        <v>207</v>
      </c>
      <c r="B507" s="12" t="s">
        <v>1052</v>
      </c>
      <c r="C507" s="13">
        <f>SUM(C508,C524,C532,C543,C552,C560)</f>
        <v>5995</v>
      </c>
    </row>
    <row r="508" spans="1:3" ht="16.5" customHeight="1">
      <c r="A508" s="11">
        <v>20701</v>
      </c>
      <c r="B508" s="12" t="s">
        <v>1053</v>
      </c>
      <c r="C508" s="13">
        <f>SUM(C509:C523)</f>
        <v>5660</v>
      </c>
    </row>
    <row r="509" spans="1:3" ht="16.5" customHeight="1">
      <c r="A509" s="11">
        <v>2070101</v>
      </c>
      <c r="B509" s="11" t="s">
        <v>714</v>
      </c>
      <c r="C509" s="13">
        <v>625</v>
      </c>
    </row>
    <row r="510" spans="1:3" ht="16.5" customHeight="1">
      <c r="A510" s="11">
        <v>2070102</v>
      </c>
      <c r="B510" s="11" t="s">
        <v>715</v>
      </c>
      <c r="C510" s="13">
        <v>0</v>
      </c>
    </row>
    <row r="511" spans="1:3" ht="16.5" customHeight="1">
      <c r="A511" s="11">
        <v>2070103</v>
      </c>
      <c r="B511" s="11" t="s">
        <v>716</v>
      </c>
      <c r="C511" s="13">
        <v>0</v>
      </c>
    </row>
    <row r="512" spans="1:3" ht="16.5" customHeight="1">
      <c r="A512" s="11">
        <v>2070104</v>
      </c>
      <c r="B512" s="11" t="s">
        <v>1054</v>
      </c>
      <c r="C512" s="13">
        <v>0</v>
      </c>
    </row>
    <row r="513" spans="1:3" ht="16.5" customHeight="1">
      <c r="A513" s="11">
        <v>2070105</v>
      </c>
      <c r="B513" s="11" t="s">
        <v>1055</v>
      </c>
      <c r="C513" s="13">
        <v>0</v>
      </c>
    </row>
    <row r="514" spans="1:3" ht="16.5" customHeight="1">
      <c r="A514" s="11">
        <v>2070106</v>
      </c>
      <c r="B514" s="11" t="s">
        <v>1056</v>
      </c>
      <c r="C514" s="13">
        <v>0</v>
      </c>
    </row>
    <row r="515" spans="1:3" ht="16.5" customHeight="1">
      <c r="A515" s="11">
        <v>2070107</v>
      </c>
      <c r="B515" s="11" t="s">
        <v>1057</v>
      </c>
      <c r="C515" s="13">
        <v>0</v>
      </c>
    </row>
    <row r="516" spans="1:3" ht="16.5" customHeight="1">
      <c r="A516" s="11">
        <v>2070108</v>
      </c>
      <c r="B516" s="11" t="s">
        <v>1058</v>
      </c>
      <c r="C516" s="13">
        <v>0</v>
      </c>
    </row>
    <row r="517" spans="1:3" ht="16.5" customHeight="1">
      <c r="A517" s="11">
        <v>2070109</v>
      </c>
      <c r="B517" s="11" t="s">
        <v>1059</v>
      </c>
      <c r="C517" s="13">
        <v>254</v>
      </c>
    </row>
    <row r="518" spans="1:3" ht="16.5" customHeight="1">
      <c r="A518" s="11">
        <v>2070110</v>
      </c>
      <c r="B518" s="11" t="s">
        <v>1060</v>
      </c>
      <c r="C518" s="13">
        <v>0</v>
      </c>
    </row>
    <row r="519" spans="1:3" ht="16.5" customHeight="1">
      <c r="A519" s="11">
        <v>2070111</v>
      </c>
      <c r="B519" s="11" t="s">
        <v>1061</v>
      </c>
      <c r="C519" s="13">
        <v>0</v>
      </c>
    </row>
    <row r="520" spans="1:3" ht="16.5" customHeight="1">
      <c r="A520" s="11">
        <v>2070112</v>
      </c>
      <c r="B520" s="11" t="s">
        <v>1062</v>
      </c>
      <c r="C520" s="13">
        <v>2</v>
      </c>
    </row>
    <row r="521" spans="1:3" ht="16.5" customHeight="1">
      <c r="A521" s="11">
        <v>2070113</v>
      </c>
      <c r="B521" s="11" t="s">
        <v>1063</v>
      </c>
      <c r="C521" s="13">
        <v>0</v>
      </c>
    </row>
    <row r="522" spans="1:3" ht="16.5" customHeight="1">
      <c r="A522" s="11">
        <v>2070114</v>
      </c>
      <c r="B522" s="11" t="s">
        <v>1064</v>
      </c>
      <c r="C522" s="13">
        <v>0</v>
      </c>
    </row>
    <row r="523" spans="1:3" ht="16.5" customHeight="1">
      <c r="A523" s="11">
        <v>2070199</v>
      </c>
      <c r="B523" s="11" t="s">
        <v>1065</v>
      </c>
      <c r="C523" s="13">
        <v>4779</v>
      </c>
    </row>
    <row r="524" spans="1:3" ht="16.5" customHeight="1">
      <c r="A524" s="11">
        <v>20702</v>
      </c>
      <c r="B524" s="12" t="s">
        <v>1066</v>
      </c>
      <c r="C524" s="13">
        <f>SUM(C525:C531)</f>
        <v>0</v>
      </c>
    </row>
    <row r="525" spans="1:3" ht="16.5" customHeight="1">
      <c r="A525" s="11">
        <v>2070201</v>
      </c>
      <c r="B525" s="11" t="s">
        <v>714</v>
      </c>
      <c r="C525" s="13">
        <v>0</v>
      </c>
    </row>
    <row r="526" spans="1:3" ht="16.5" customHeight="1">
      <c r="A526" s="11">
        <v>2070202</v>
      </c>
      <c r="B526" s="11" t="s">
        <v>715</v>
      </c>
      <c r="C526" s="13">
        <v>0</v>
      </c>
    </row>
    <row r="527" spans="1:3" ht="16.5" customHeight="1">
      <c r="A527" s="11">
        <v>2070203</v>
      </c>
      <c r="B527" s="11" t="s">
        <v>716</v>
      </c>
      <c r="C527" s="13">
        <v>0</v>
      </c>
    </row>
    <row r="528" spans="1:3" ht="16.5" customHeight="1">
      <c r="A528" s="11">
        <v>2070204</v>
      </c>
      <c r="B528" s="11" t="s">
        <v>1067</v>
      </c>
      <c r="C528" s="13">
        <v>0</v>
      </c>
    </row>
    <row r="529" spans="1:3" ht="16.5" customHeight="1">
      <c r="A529" s="11">
        <v>2070205</v>
      </c>
      <c r="B529" s="11" t="s">
        <v>1068</v>
      </c>
      <c r="C529" s="13">
        <v>0</v>
      </c>
    </row>
    <row r="530" spans="1:3" ht="16.5" customHeight="1">
      <c r="A530" s="11">
        <v>2070206</v>
      </c>
      <c r="B530" s="11" t="s">
        <v>1069</v>
      </c>
      <c r="C530" s="13">
        <v>0</v>
      </c>
    </row>
    <row r="531" spans="1:3" ht="16.5" customHeight="1">
      <c r="A531" s="11">
        <v>2070299</v>
      </c>
      <c r="B531" s="11" t="s">
        <v>1070</v>
      </c>
      <c r="C531" s="13">
        <v>0</v>
      </c>
    </row>
    <row r="532" spans="1:3" ht="16.5" customHeight="1">
      <c r="A532" s="11">
        <v>20703</v>
      </c>
      <c r="B532" s="12" t="s">
        <v>1071</v>
      </c>
      <c r="C532" s="13">
        <f>SUM(C533:C542)</f>
        <v>8</v>
      </c>
    </row>
    <row r="533" spans="1:3" ht="16.5" customHeight="1">
      <c r="A533" s="11">
        <v>2070301</v>
      </c>
      <c r="B533" s="11" t="s">
        <v>714</v>
      </c>
      <c r="C533" s="13">
        <v>0</v>
      </c>
    </row>
    <row r="534" spans="1:3" ht="16.5" customHeight="1">
      <c r="A534" s="11">
        <v>2070302</v>
      </c>
      <c r="B534" s="11" t="s">
        <v>715</v>
      </c>
      <c r="C534" s="13">
        <v>0</v>
      </c>
    </row>
    <row r="535" spans="1:3" ht="16.5" customHeight="1">
      <c r="A535" s="11">
        <v>2070303</v>
      </c>
      <c r="B535" s="11" t="s">
        <v>716</v>
      </c>
      <c r="C535" s="13">
        <v>0</v>
      </c>
    </row>
    <row r="536" spans="1:3" ht="16.5" customHeight="1">
      <c r="A536" s="11">
        <v>2070304</v>
      </c>
      <c r="B536" s="11" t="s">
        <v>1072</v>
      </c>
      <c r="C536" s="13">
        <v>0</v>
      </c>
    </row>
    <row r="537" spans="1:3" ht="16.5" customHeight="1">
      <c r="A537" s="11">
        <v>2070305</v>
      </c>
      <c r="B537" s="11" t="s">
        <v>1073</v>
      </c>
      <c r="C537" s="13">
        <v>0</v>
      </c>
    </row>
    <row r="538" spans="1:3" ht="16.5" customHeight="1">
      <c r="A538" s="11">
        <v>2070306</v>
      </c>
      <c r="B538" s="11" t="s">
        <v>1074</v>
      </c>
      <c r="C538" s="13">
        <v>0</v>
      </c>
    </row>
    <row r="539" spans="1:3" ht="16.5" customHeight="1">
      <c r="A539" s="11">
        <v>2070307</v>
      </c>
      <c r="B539" s="11" t="s">
        <v>1075</v>
      </c>
      <c r="C539" s="13">
        <v>0</v>
      </c>
    </row>
    <row r="540" spans="1:3" ht="16.5" customHeight="1">
      <c r="A540" s="11">
        <v>2070308</v>
      </c>
      <c r="B540" s="11" t="s">
        <v>1076</v>
      </c>
      <c r="C540" s="13">
        <v>8</v>
      </c>
    </row>
    <row r="541" spans="1:3" ht="16.5" customHeight="1">
      <c r="A541" s="11">
        <v>2070309</v>
      </c>
      <c r="B541" s="11" t="s">
        <v>1077</v>
      </c>
      <c r="C541" s="13">
        <v>0</v>
      </c>
    </row>
    <row r="542" spans="1:3" ht="16.5" customHeight="1">
      <c r="A542" s="11">
        <v>2070399</v>
      </c>
      <c r="B542" s="11" t="s">
        <v>1078</v>
      </c>
      <c r="C542" s="13">
        <v>0</v>
      </c>
    </row>
    <row r="543" spans="1:3" ht="16.5" customHeight="1">
      <c r="A543" s="11">
        <v>20706</v>
      </c>
      <c r="B543" s="14" t="s">
        <v>1079</v>
      </c>
      <c r="C543" s="13">
        <f>SUM(C544:C551)</f>
        <v>2</v>
      </c>
    </row>
    <row r="544" spans="1:3" ht="16.5" customHeight="1">
      <c r="A544" s="11">
        <v>2070601</v>
      </c>
      <c r="B544" s="15" t="s">
        <v>714</v>
      </c>
      <c r="C544" s="13">
        <v>0</v>
      </c>
    </row>
    <row r="545" spans="1:3" ht="16.5" customHeight="1">
      <c r="A545" s="11">
        <v>2070602</v>
      </c>
      <c r="B545" s="15" t="s">
        <v>715</v>
      </c>
      <c r="C545" s="13">
        <v>0</v>
      </c>
    </row>
    <row r="546" spans="1:3" ht="16.5" customHeight="1">
      <c r="A546" s="11">
        <v>2070603</v>
      </c>
      <c r="B546" s="15" t="s">
        <v>716</v>
      </c>
      <c r="C546" s="13">
        <v>0</v>
      </c>
    </row>
    <row r="547" spans="1:3" ht="16.5" customHeight="1">
      <c r="A547" s="11">
        <v>2070604</v>
      </c>
      <c r="B547" s="15" t="s">
        <v>1080</v>
      </c>
      <c r="C547" s="13">
        <v>0</v>
      </c>
    </row>
    <row r="548" spans="1:3" ht="16.5" customHeight="1">
      <c r="A548" s="11">
        <v>2070605</v>
      </c>
      <c r="B548" s="15" t="s">
        <v>1081</v>
      </c>
      <c r="C548" s="13">
        <v>0</v>
      </c>
    </row>
    <row r="549" spans="1:3" ht="16.5" customHeight="1">
      <c r="A549" s="11">
        <v>2070606</v>
      </c>
      <c r="B549" s="15" t="s">
        <v>1082</v>
      </c>
      <c r="C549" s="13">
        <v>0</v>
      </c>
    </row>
    <row r="550" spans="1:3" ht="16.5" customHeight="1">
      <c r="A550" s="11">
        <v>2070607</v>
      </c>
      <c r="B550" s="15" t="s">
        <v>1083</v>
      </c>
      <c r="C550" s="13">
        <v>2</v>
      </c>
    </row>
    <row r="551" spans="1:3" ht="16.5" customHeight="1">
      <c r="A551" s="11">
        <v>2070699</v>
      </c>
      <c r="B551" s="15" t="s">
        <v>1084</v>
      </c>
      <c r="C551" s="13">
        <v>0</v>
      </c>
    </row>
    <row r="552" spans="1:3" ht="16.5" customHeight="1">
      <c r="A552" s="11">
        <v>20708</v>
      </c>
      <c r="B552" s="14" t="s">
        <v>1085</v>
      </c>
      <c r="C552" s="13">
        <f>SUM(C553:C559)</f>
        <v>304</v>
      </c>
    </row>
    <row r="553" spans="1:3" ht="16.5" customHeight="1">
      <c r="A553" s="11">
        <v>2070801</v>
      </c>
      <c r="B553" s="15" t="s">
        <v>714</v>
      </c>
      <c r="C553" s="13">
        <v>0</v>
      </c>
    </row>
    <row r="554" spans="1:3" ht="16.5" customHeight="1">
      <c r="A554" s="11">
        <v>2070802</v>
      </c>
      <c r="B554" s="15" t="s">
        <v>715</v>
      </c>
      <c r="C554" s="13">
        <v>0</v>
      </c>
    </row>
    <row r="555" spans="1:3" ht="16.5" customHeight="1">
      <c r="A555" s="11">
        <v>2070803</v>
      </c>
      <c r="B555" s="15" t="s">
        <v>716</v>
      </c>
      <c r="C555" s="13">
        <v>0</v>
      </c>
    </row>
    <row r="556" spans="1:3" ht="16.5" customHeight="1">
      <c r="A556" s="11">
        <v>2070804</v>
      </c>
      <c r="B556" s="15" t="s">
        <v>1086</v>
      </c>
      <c r="C556" s="13">
        <v>274</v>
      </c>
    </row>
    <row r="557" spans="1:3" ht="16.5" customHeight="1">
      <c r="A557" s="11">
        <v>2070805</v>
      </c>
      <c r="B557" s="15" t="s">
        <v>1087</v>
      </c>
      <c r="C557" s="13">
        <v>30</v>
      </c>
    </row>
    <row r="558" spans="1:3" ht="16.5" customHeight="1">
      <c r="A558" s="11">
        <v>2070806</v>
      </c>
      <c r="B558" s="15" t="s">
        <v>1088</v>
      </c>
      <c r="C558" s="13">
        <v>0</v>
      </c>
    </row>
    <row r="559" spans="1:3" ht="16.5" customHeight="1">
      <c r="A559" s="11">
        <v>2070899</v>
      </c>
      <c r="B559" s="15" t="s">
        <v>1089</v>
      </c>
      <c r="C559" s="13">
        <v>0</v>
      </c>
    </row>
    <row r="560" spans="1:3" ht="16.5" customHeight="1">
      <c r="A560" s="11">
        <v>20799</v>
      </c>
      <c r="B560" s="12" t="s">
        <v>1090</v>
      </c>
      <c r="C560" s="13">
        <f>SUM(C561:C563)</f>
        <v>21</v>
      </c>
    </row>
    <row r="561" spans="1:3" ht="16.5" customHeight="1">
      <c r="A561" s="11">
        <v>2079902</v>
      </c>
      <c r="B561" s="11" t="s">
        <v>1091</v>
      </c>
      <c r="C561" s="13">
        <v>0</v>
      </c>
    </row>
    <row r="562" spans="1:3" ht="16.5" customHeight="1">
      <c r="A562" s="11">
        <v>2079903</v>
      </c>
      <c r="B562" s="11" t="s">
        <v>1092</v>
      </c>
      <c r="C562" s="13">
        <v>0</v>
      </c>
    </row>
    <row r="563" spans="1:3" ht="16.5" customHeight="1">
      <c r="A563" s="11">
        <v>2079999</v>
      </c>
      <c r="B563" s="11" t="s">
        <v>1093</v>
      </c>
      <c r="C563" s="13">
        <v>21</v>
      </c>
    </row>
    <row r="564" spans="1:3" ht="16.5" customHeight="1">
      <c r="A564" s="11">
        <v>208</v>
      </c>
      <c r="B564" s="12" t="s">
        <v>1094</v>
      </c>
      <c r="C564" s="13">
        <f>SUM(C565,C579,C587,C589,C597,C601,C611,C619,C626,C634,C643,C648,C651,C654,C657,C660,C663,C667,C672,C680,C683)</f>
        <v>28390</v>
      </c>
    </row>
    <row r="565" spans="1:3" ht="16.5" customHeight="1">
      <c r="A565" s="11">
        <v>20801</v>
      </c>
      <c r="B565" s="12" t="s">
        <v>1095</v>
      </c>
      <c r="C565" s="13">
        <f>SUM(C566:C578)</f>
        <v>10723</v>
      </c>
    </row>
    <row r="566" spans="1:3" ht="16.5" customHeight="1">
      <c r="A566" s="11">
        <v>2080101</v>
      </c>
      <c r="B566" s="11" t="s">
        <v>714</v>
      </c>
      <c r="C566" s="13">
        <v>10175</v>
      </c>
    </row>
    <row r="567" spans="1:3" ht="16.5" customHeight="1">
      <c r="A567" s="11">
        <v>2080102</v>
      </c>
      <c r="B567" s="11" t="s">
        <v>715</v>
      </c>
      <c r="C567" s="13">
        <v>0</v>
      </c>
    </row>
    <row r="568" spans="1:3" ht="16.5" customHeight="1">
      <c r="A568" s="11">
        <v>2080103</v>
      </c>
      <c r="B568" s="11" t="s">
        <v>716</v>
      </c>
      <c r="C568" s="13">
        <v>0</v>
      </c>
    </row>
    <row r="569" spans="1:3" ht="16.5" customHeight="1">
      <c r="A569" s="11">
        <v>2080104</v>
      </c>
      <c r="B569" s="11" t="s">
        <v>1096</v>
      </c>
      <c r="C569" s="13">
        <v>0</v>
      </c>
    </row>
    <row r="570" spans="1:3" ht="16.5" customHeight="1">
      <c r="A570" s="11">
        <v>2080105</v>
      </c>
      <c r="B570" s="11" t="s">
        <v>1097</v>
      </c>
      <c r="C570" s="13">
        <v>1</v>
      </c>
    </row>
    <row r="571" spans="1:3" ht="16.5" customHeight="1">
      <c r="A571" s="11">
        <v>2080106</v>
      </c>
      <c r="B571" s="11" t="s">
        <v>1098</v>
      </c>
      <c r="C571" s="13">
        <v>0</v>
      </c>
    </row>
    <row r="572" spans="1:3" ht="16.5" customHeight="1">
      <c r="A572" s="11">
        <v>2080107</v>
      </c>
      <c r="B572" s="11" t="s">
        <v>1099</v>
      </c>
      <c r="C572" s="13">
        <v>0</v>
      </c>
    </row>
    <row r="573" spans="1:3" ht="16.5" customHeight="1">
      <c r="A573" s="11">
        <v>2080108</v>
      </c>
      <c r="B573" s="11" t="s">
        <v>755</v>
      </c>
      <c r="C573" s="13">
        <v>0</v>
      </c>
    </row>
    <row r="574" spans="1:3" ht="16.5" customHeight="1">
      <c r="A574" s="11">
        <v>2080109</v>
      </c>
      <c r="B574" s="11" t="s">
        <v>1100</v>
      </c>
      <c r="C574" s="13">
        <v>0</v>
      </c>
    </row>
    <row r="575" spans="1:3" ht="16.5" customHeight="1">
      <c r="A575" s="11">
        <v>2080110</v>
      </c>
      <c r="B575" s="11" t="s">
        <v>1101</v>
      </c>
      <c r="C575" s="13">
        <v>0</v>
      </c>
    </row>
    <row r="576" spans="1:3" ht="16.5" customHeight="1">
      <c r="A576" s="11">
        <v>2080111</v>
      </c>
      <c r="B576" s="11" t="s">
        <v>1102</v>
      </c>
      <c r="C576" s="13">
        <v>0</v>
      </c>
    </row>
    <row r="577" spans="1:3" ht="16.5" customHeight="1">
      <c r="A577" s="11">
        <v>2080112</v>
      </c>
      <c r="B577" s="11" t="s">
        <v>1103</v>
      </c>
      <c r="C577" s="13">
        <v>2</v>
      </c>
    </row>
    <row r="578" spans="1:3" ht="16.5" customHeight="1">
      <c r="A578" s="11">
        <v>2080199</v>
      </c>
      <c r="B578" s="11" t="s">
        <v>1104</v>
      </c>
      <c r="C578" s="13">
        <v>545</v>
      </c>
    </row>
    <row r="579" spans="1:3" ht="16.5" customHeight="1">
      <c r="A579" s="11">
        <v>20802</v>
      </c>
      <c r="B579" s="12" t="s">
        <v>1105</v>
      </c>
      <c r="C579" s="13">
        <f>SUM(C580:C586)</f>
        <v>1701</v>
      </c>
    </row>
    <row r="580" spans="1:3" ht="16.5" customHeight="1">
      <c r="A580" s="11">
        <v>2080201</v>
      </c>
      <c r="B580" s="11" t="s">
        <v>714</v>
      </c>
      <c r="C580" s="13">
        <v>124</v>
      </c>
    </row>
    <row r="581" spans="1:3" ht="16.5" customHeight="1">
      <c r="A581" s="11">
        <v>2080202</v>
      </c>
      <c r="B581" s="11" t="s">
        <v>715</v>
      </c>
      <c r="C581" s="13">
        <v>0</v>
      </c>
    </row>
    <row r="582" spans="1:3" ht="16.5" customHeight="1">
      <c r="A582" s="11">
        <v>2080203</v>
      </c>
      <c r="B582" s="11" t="s">
        <v>716</v>
      </c>
      <c r="C582" s="13">
        <v>0</v>
      </c>
    </row>
    <row r="583" spans="1:3" ht="16.5" customHeight="1">
      <c r="A583" s="11">
        <v>2080206</v>
      </c>
      <c r="B583" s="11" t="s">
        <v>1106</v>
      </c>
      <c r="C583" s="13">
        <v>6</v>
      </c>
    </row>
    <row r="584" spans="1:3" ht="16.5" customHeight="1">
      <c r="A584" s="11">
        <v>2080207</v>
      </c>
      <c r="B584" s="11" t="s">
        <v>1107</v>
      </c>
      <c r="C584" s="13">
        <v>40</v>
      </c>
    </row>
    <row r="585" spans="1:3" ht="16.5" customHeight="1">
      <c r="A585" s="11">
        <v>2080208</v>
      </c>
      <c r="B585" s="11" t="s">
        <v>1108</v>
      </c>
      <c r="C585" s="13">
        <v>1420</v>
      </c>
    </row>
    <row r="586" spans="1:3" ht="16.5" customHeight="1">
      <c r="A586" s="11">
        <v>2080299</v>
      </c>
      <c r="B586" s="11" t="s">
        <v>1109</v>
      </c>
      <c r="C586" s="13">
        <v>111</v>
      </c>
    </row>
    <row r="587" spans="1:3" ht="16.5" customHeight="1">
      <c r="A587" s="11">
        <v>20804</v>
      </c>
      <c r="B587" s="12" t="s">
        <v>1110</v>
      </c>
      <c r="C587" s="13">
        <f>C588</f>
        <v>0</v>
      </c>
    </row>
    <row r="588" spans="1:3" ht="16.5" customHeight="1">
      <c r="A588" s="11">
        <v>2080402</v>
      </c>
      <c r="B588" s="11" t="s">
        <v>1111</v>
      </c>
      <c r="C588" s="13">
        <v>0</v>
      </c>
    </row>
    <row r="589" spans="1:3" ht="16.5" customHeight="1">
      <c r="A589" s="11">
        <v>20805</v>
      </c>
      <c r="B589" s="12" t="s">
        <v>1112</v>
      </c>
      <c r="C589" s="13">
        <f>SUM(C590:C596)</f>
        <v>11560</v>
      </c>
    </row>
    <row r="590" spans="1:3" ht="16.5" customHeight="1">
      <c r="A590" s="11">
        <v>2080501</v>
      </c>
      <c r="B590" s="11" t="s">
        <v>1113</v>
      </c>
      <c r="C590" s="13">
        <v>0</v>
      </c>
    </row>
    <row r="591" spans="1:3" ht="16.5" customHeight="1">
      <c r="A591" s="11">
        <v>2080502</v>
      </c>
      <c r="B591" s="11" t="s">
        <v>1114</v>
      </c>
      <c r="C591" s="13">
        <v>0</v>
      </c>
    </row>
    <row r="592" spans="1:3" ht="16.5" customHeight="1">
      <c r="A592" s="11">
        <v>2080503</v>
      </c>
      <c r="B592" s="11" t="s">
        <v>1115</v>
      </c>
      <c r="C592" s="13">
        <v>0</v>
      </c>
    </row>
    <row r="593" spans="1:3" ht="16.5" customHeight="1">
      <c r="A593" s="11">
        <v>2080505</v>
      </c>
      <c r="B593" s="11" t="s">
        <v>1116</v>
      </c>
      <c r="C593" s="13">
        <v>3455</v>
      </c>
    </row>
    <row r="594" spans="1:3" ht="16.5" customHeight="1">
      <c r="A594" s="11">
        <v>2080506</v>
      </c>
      <c r="B594" s="11" t="s">
        <v>1117</v>
      </c>
      <c r="C594" s="13">
        <v>578</v>
      </c>
    </row>
    <row r="595" spans="1:3" ht="16.5" customHeight="1">
      <c r="A595" s="11">
        <v>2080507</v>
      </c>
      <c r="B595" s="11" t="s">
        <v>1118</v>
      </c>
      <c r="C595" s="13">
        <v>7527</v>
      </c>
    </row>
    <row r="596" spans="1:3" ht="16.5" customHeight="1">
      <c r="A596" s="11">
        <v>2080599</v>
      </c>
      <c r="B596" s="11" t="s">
        <v>1119</v>
      </c>
      <c r="C596" s="13">
        <v>0</v>
      </c>
    </row>
    <row r="597" spans="1:3" ht="16.5" customHeight="1">
      <c r="A597" s="11">
        <v>20806</v>
      </c>
      <c r="B597" s="12" t="s">
        <v>1120</v>
      </c>
      <c r="C597" s="13">
        <f>SUM(C598:C600)</f>
        <v>0</v>
      </c>
    </row>
    <row r="598" spans="1:3" ht="16.5" customHeight="1">
      <c r="A598" s="11">
        <v>2080601</v>
      </c>
      <c r="B598" s="11" t="s">
        <v>1121</v>
      </c>
      <c r="C598" s="13">
        <v>0</v>
      </c>
    </row>
    <row r="599" spans="1:3" ht="16.5" customHeight="1">
      <c r="A599" s="11">
        <v>2080602</v>
      </c>
      <c r="B599" s="11" t="s">
        <v>1122</v>
      </c>
      <c r="C599" s="13">
        <v>0</v>
      </c>
    </row>
    <row r="600" spans="1:3" ht="16.5" customHeight="1">
      <c r="A600" s="11">
        <v>2080699</v>
      </c>
      <c r="B600" s="11" t="s">
        <v>1123</v>
      </c>
      <c r="C600" s="13">
        <v>0</v>
      </c>
    </row>
    <row r="601" spans="1:3" ht="16.5" customHeight="1">
      <c r="A601" s="11">
        <v>20807</v>
      </c>
      <c r="B601" s="12" t="s">
        <v>1124</v>
      </c>
      <c r="C601" s="13">
        <f>SUM(C602:C610)</f>
        <v>511</v>
      </c>
    </row>
    <row r="602" spans="1:3" ht="16.5" customHeight="1">
      <c r="A602" s="11">
        <v>2080701</v>
      </c>
      <c r="B602" s="11" t="s">
        <v>1125</v>
      </c>
      <c r="C602" s="13">
        <v>0</v>
      </c>
    </row>
    <row r="603" spans="1:3" ht="16.5" customHeight="1">
      <c r="A603" s="11">
        <v>2080702</v>
      </c>
      <c r="B603" s="11" t="s">
        <v>1126</v>
      </c>
      <c r="C603" s="13">
        <v>60</v>
      </c>
    </row>
    <row r="604" spans="1:3" ht="16.5" customHeight="1">
      <c r="A604" s="11">
        <v>2080704</v>
      </c>
      <c r="B604" s="11" t="s">
        <v>1127</v>
      </c>
      <c r="C604" s="13">
        <v>47</v>
      </c>
    </row>
    <row r="605" spans="1:3" ht="16.5" customHeight="1">
      <c r="A605" s="11">
        <v>2080705</v>
      </c>
      <c r="B605" s="11" t="s">
        <v>1128</v>
      </c>
      <c r="C605" s="13">
        <v>130</v>
      </c>
    </row>
    <row r="606" spans="1:3" ht="16.5" customHeight="1">
      <c r="A606" s="11">
        <v>2080709</v>
      </c>
      <c r="B606" s="11" t="s">
        <v>1129</v>
      </c>
      <c r="C606" s="13">
        <v>4</v>
      </c>
    </row>
    <row r="607" spans="1:3" ht="16.5" customHeight="1">
      <c r="A607" s="11">
        <v>2080711</v>
      </c>
      <c r="B607" s="11" t="s">
        <v>1130</v>
      </c>
      <c r="C607" s="13">
        <v>0</v>
      </c>
    </row>
    <row r="608" spans="1:3" ht="16.5" customHeight="1">
      <c r="A608" s="11">
        <v>2080712</v>
      </c>
      <c r="B608" s="11" t="s">
        <v>1131</v>
      </c>
      <c r="C608" s="13">
        <v>0</v>
      </c>
    </row>
    <row r="609" spans="1:3" ht="16.5" customHeight="1">
      <c r="A609" s="11">
        <v>2080713</v>
      </c>
      <c r="B609" s="11" t="s">
        <v>1132</v>
      </c>
      <c r="C609" s="13">
        <v>0</v>
      </c>
    </row>
    <row r="610" spans="1:3" ht="16.5" customHeight="1">
      <c r="A610" s="11">
        <v>2080799</v>
      </c>
      <c r="B610" s="11" t="s">
        <v>1133</v>
      </c>
      <c r="C610" s="13">
        <v>270</v>
      </c>
    </row>
    <row r="611" spans="1:3" ht="16.5" customHeight="1">
      <c r="A611" s="11">
        <v>20808</v>
      </c>
      <c r="B611" s="12" t="s">
        <v>1134</v>
      </c>
      <c r="C611" s="13">
        <f>SUM(C612:C618)</f>
        <v>332</v>
      </c>
    </row>
    <row r="612" spans="1:3" ht="16.5" customHeight="1">
      <c r="A612" s="11">
        <v>2080801</v>
      </c>
      <c r="B612" s="11" t="s">
        <v>1135</v>
      </c>
      <c r="C612" s="13">
        <v>0</v>
      </c>
    </row>
    <row r="613" spans="1:3" ht="16.5" customHeight="1">
      <c r="A613" s="11">
        <v>2080802</v>
      </c>
      <c r="B613" s="11" t="s">
        <v>1136</v>
      </c>
      <c r="C613" s="13">
        <v>0</v>
      </c>
    </row>
    <row r="614" spans="1:3" ht="16.5" customHeight="1">
      <c r="A614" s="11">
        <v>2080803</v>
      </c>
      <c r="B614" s="11" t="s">
        <v>1137</v>
      </c>
      <c r="C614" s="13">
        <v>0</v>
      </c>
    </row>
    <row r="615" spans="1:3" ht="16.5" customHeight="1">
      <c r="A615" s="11">
        <v>2080804</v>
      </c>
      <c r="B615" s="11" t="s">
        <v>1138</v>
      </c>
      <c r="C615" s="13">
        <v>0</v>
      </c>
    </row>
    <row r="616" spans="1:3" ht="16.5" customHeight="1">
      <c r="A616" s="11">
        <v>2080805</v>
      </c>
      <c r="B616" s="11" t="s">
        <v>1139</v>
      </c>
      <c r="C616" s="13">
        <v>121</v>
      </c>
    </row>
    <row r="617" spans="1:3" ht="16.5" customHeight="1">
      <c r="A617" s="11">
        <v>2080806</v>
      </c>
      <c r="B617" s="11" t="s">
        <v>1140</v>
      </c>
      <c r="C617" s="13">
        <v>0</v>
      </c>
    </row>
    <row r="618" spans="1:3" ht="16.5" customHeight="1">
      <c r="A618" s="11">
        <v>2080899</v>
      </c>
      <c r="B618" s="11" t="s">
        <v>1141</v>
      </c>
      <c r="C618" s="13">
        <v>211</v>
      </c>
    </row>
    <row r="619" spans="1:3" ht="16.5" customHeight="1">
      <c r="A619" s="11">
        <v>20809</v>
      </c>
      <c r="B619" s="12" t="s">
        <v>1142</v>
      </c>
      <c r="C619" s="13">
        <f>SUM(C620:C625)</f>
        <v>256</v>
      </c>
    </row>
    <row r="620" spans="1:3" ht="16.5" customHeight="1">
      <c r="A620" s="11">
        <v>2080901</v>
      </c>
      <c r="B620" s="11" t="s">
        <v>1143</v>
      </c>
      <c r="C620" s="13">
        <v>216</v>
      </c>
    </row>
    <row r="621" spans="1:3" ht="16.5" customHeight="1">
      <c r="A621" s="11">
        <v>2080902</v>
      </c>
      <c r="B621" s="11" t="s">
        <v>1144</v>
      </c>
      <c r="C621" s="13">
        <v>0</v>
      </c>
    </row>
    <row r="622" spans="1:3" ht="16.5" customHeight="1">
      <c r="A622" s="11">
        <v>2080903</v>
      </c>
      <c r="B622" s="11" t="s">
        <v>1145</v>
      </c>
      <c r="C622" s="13">
        <v>0</v>
      </c>
    </row>
    <row r="623" spans="1:3" ht="16.5" customHeight="1">
      <c r="A623" s="11">
        <v>2080904</v>
      </c>
      <c r="B623" s="11" t="s">
        <v>1146</v>
      </c>
      <c r="C623" s="13">
        <v>0</v>
      </c>
    </row>
    <row r="624" spans="1:3" ht="16.5" customHeight="1">
      <c r="A624" s="11">
        <v>2080905</v>
      </c>
      <c r="B624" s="11" t="s">
        <v>1147</v>
      </c>
      <c r="C624" s="13">
        <v>2</v>
      </c>
    </row>
    <row r="625" spans="1:3" ht="16.5" customHeight="1">
      <c r="A625" s="11">
        <v>2080999</v>
      </c>
      <c r="B625" s="11" t="s">
        <v>1148</v>
      </c>
      <c r="C625" s="13">
        <v>38</v>
      </c>
    </row>
    <row r="626" spans="1:3" ht="16.5" customHeight="1">
      <c r="A626" s="11">
        <v>20810</v>
      </c>
      <c r="B626" s="12" t="s">
        <v>1149</v>
      </c>
      <c r="C626" s="13">
        <f>SUM(C627:C633)</f>
        <v>113</v>
      </c>
    </row>
    <row r="627" spans="1:3" ht="16.5" customHeight="1">
      <c r="A627" s="11">
        <v>2081001</v>
      </c>
      <c r="B627" s="11" t="s">
        <v>1150</v>
      </c>
      <c r="C627" s="13">
        <v>0</v>
      </c>
    </row>
    <row r="628" spans="1:3" ht="16.5" customHeight="1">
      <c r="A628" s="11">
        <v>2081002</v>
      </c>
      <c r="B628" s="11" t="s">
        <v>1151</v>
      </c>
      <c r="C628" s="13">
        <v>43</v>
      </c>
    </row>
    <row r="629" spans="1:3" ht="16.5" customHeight="1">
      <c r="A629" s="11">
        <v>2081003</v>
      </c>
      <c r="B629" s="11" t="s">
        <v>1152</v>
      </c>
      <c r="C629" s="13">
        <v>0</v>
      </c>
    </row>
    <row r="630" spans="1:3" ht="16.5" customHeight="1">
      <c r="A630" s="11">
        <v>2081004</v>
      </c>
      <c r="B630" s="11" t="s">
        <v>1153</v>
      </c>
      <c r="C630" s="13">
        <v>0</v>
      </c>
    </row>
    <row r="631" spans="1:3" ht="16.5" customHeight="1">
      <c r="A631" s="11">
        <v>2081005</v>
      </c>
      <c r="B631" s="11" t="s">
        <v>1154</v>
      </c>
      <c r="C631" s="13">
        <v>70</v>
      </c>
    </row>
    <row r="632" spans="1:3" ht="16.5" customHeight="1">
      <c r="A632" s="11">
        <v>2081006</v>
      </c>
      <c r="B632" s="11" t="s">
        <v>1155</v>
      </c>
      <c r="C632" s="13">
        <v>0</v>
      </c>
    </row>
    <row r="633" spans="1:3" ht="16.5" customHeight="1">
      <c r="A633" s="11">
        <v>2081099</v>
      </c>
      <c r="B633" s="11" t="s">
        <v>1156</v>
      </c>
      <c r="C633" s="13">
        <v>0</v>
      </c>
    </row>
    <row r="634" spans="1:3" ht="16.5" customHeight="1">
      <c r="A634" s="11">
        <v>20811</v>
      </c>
      <c r="B634" s="12" t="s">
        <v>1157</v>
      </c>
      <c r="C634" s="13">
        <f>SUM(C635:C642)</f>
        <v>271</v>
      </c>
    </row>
    <row r="635" spans="1:3" ht="16.5" customHeight="1">
      <c r="A635" s="11">
        <v>2081101</v>
      </c>
      <c r="B635" s="11" t="s">
        <v>714</v>
      </c>
      <c r="C635" s="13">
        <v>93</v>
      </c>
    </row>
    <row r="636" spans="1:3" ht="16.5" customHeight="1">
      <c r="A636" s="11">
        <v>2081102</v>
      </c>
      <c r="B636" s="11" t="s">
        <v>715</v>
      </c>
      <c r="C636" s="13">
        <v>0</v>
      </c>
    </row>
    <row r="637" spans="1:3" ht="16.5" customHeight="1">
      <c r="A637" s="11">
        <v>2081103</v>
      </c>
      <c r="B637" s="11" t="s">
        <v>716</v>
      </c>
      <c r="C637" s="13">
        <v>0</v>
      </c>
    </row>
    <row r="638" spans="1:3" ht="16.5" customHeight="1">
      <c r="A638" s="11">
        <v>2081104</v>
      </c>
      <c r="B638" s="11" t="s">
        <v>1158</v>
      </c>
      <c r="C638" s="13">
        <v>18</v>
      </c>
    </row>
    <row r="639" spans="1:3" ht="16.5" customHeight="1">
      <c r="A639" s="11">
        <v>2081105</v>
      </c>
      <c r="B639" s="11" t="s">
        <v>1159</v>
      </c>
      <c r="C639" s="13">
        <v>5</v>
      </c>
    </row>
    <row r="640" spans="1:3" ht="16.5" customHeight="1">
      <c r="A640" s="11">
        <v>2081106</v>
      </c>
      <c r="B640" s="11" t="s">
        <v>1160</v>
      </c>
      <c r="C640" s="13">
        <v>0</v>
      </c>
    </row>
    <row r="641" spans="1:3" ht="16.5" customHeight="1">
      <c r="A641" s="11">
        <v>2081107</v>
      </c>
      <c r="B641" s="11" t="s">
        <v>1161</v>
      </c>
      <c r="C641" s="13">
        <v>121</v>
      </c>
    </row>
    <row r="642" spans="1:3" ht="16.5" customHeight="1">
      <c r="A642" s="11">
        <v>2081199</v>
      </c>
      <c r="B642" s="11" t="s">
        <v>1162</v>
      </c>
      <c r="C642" s="13">
        <v>34</v>
      </c>
    </row>
    <row r="643" spans="1:3" ht="16.5" customHeight="1">
      <c r="A643" s="11">
        <v>20816</v>
      </c>
      <c r="B643" s="12" t="s">
        <v>1163</v>
      </c>
      <c r="C643" s="13">
        <f>SUM(C644:C647)</f>
        <v>2</v>
      </c>
    </row>
    <row r="644" spans="1:3" ht="16.5" customHeight="1">
      <c r="A644" s="11">
        <v>2081601</v>
      </c>
      <c r="B644" s="11" t="s">
        <v>714</v>
      </c>
      <c r="C644" s="13">
        <v>0</v>
      </c>
    </row>
    <row r="645" spans="1:3" ht="16.5" customHeight="1">
      <c r="A645" s="11">
        <v>2081602</v>
      </c>
      <c r="B645" s="11" t="s">
        <v>715</v>
      </c>
      <c r="C645" s="13">
        <v>0</v>
      </c>
    </row>
    <row r="646" spans="1:3" ht="16.5" customHeight="1">
      <c r="A646" s="11">
        <v>2081603</v>
      </c>
      <c r="B646" s="11" t="s">
        <v>716</v>
      </c>
      <c r="C646" s="13">
        <v>0</v>
      </c>
    </row>
    <row r="647" spans="1:3" ht="16.5" customHeight="1">
      <c r="A647" s="11">
        <v>2081699</v>
      </c>
      <c r="B647" s="11" t="s">
        <v>1164</v>
      </c>
      <c r="C647" s="13">
        <v>2</v>
      </c>
    </row>
    <row r="648" spans="1:3" ht="16.5" customHeight="1">
      <c r="A648" s="11">
        <v>20819</v>
      </c>
      <c r="B648" s="12" t="s">
        <v>1165</v>
      </c>
      <c r="C648" s="13">
        <f>SUM(C649:C650)</f>
        <v>202</v>
      </c>
    </row>
    <row r="649" spans="1:3" ht="16.5" customHeight="1">
      <c r="A649" s="11">
        <v>2081901</v>
      </c>
      <c r="B649" s="11" t="s">
        <v>1166</v>
      </c>
      <c r="C649" s="13">
        <v>7</v>
      </c>
    </row>
    <row r="650" spans="1:3" ht="16.5" customHeight="1">
      <c r="A650" s="11">
        <v>2081902</v>
      </c>
      <c r="B650" s="11" t="s">
        <v>1167</v>
      </c>
      <c r="C650" s="13">
        <v>195</v>
      </c>
    </row>
    <row r="651" spans="1:3" ht="16.5" customHeight="1">
      <c r="A651" s="11">
        <v>20820</v>
      </c>
      <c r="B651" s="12" t="s">
        <v>1168</v>
      </c>
      <c r="C651" s="13">
        <f>SUM(C652:C653)</f>
        <v>311</v>
      </c>
    </row>
    <row r="652" spans="1:3" ht="16.5" customHeight="1">
      <c r="A652" s="11">
        <v>2082001</v>
      </c>
      <c r="B652" s="11" t="s">
        <v>1169</v>
      </c>
      <c r="C652" s="13">
        <v>309</v>
      </c>
    </row>
    <row r="653" spans="1:3" ht="16.5" customHeight="1">
      <c r="A653" s="11">
        <v>2082002</v>
      </c>
      <c r="B653" s="11" t="s">
        <v>1170</v>
      </c>
      <c r="C653" s="13">
        <v>2</v>
      </c>
    </row>
    <row r="654" spans="1:3" ht="16.5" customHeight="1">
      <c r="A654" s="11">
        <v>20821</v>
      </c>
      <c r="B654" s="12" t="s">
        <v>1171</v>
      </c>
      <c r="C654" s="13">
        <f>SUM(C655:C656)</f>
        <v>199</v>
      </c>
    </row>
    <row r="655" spans="1:3" ht="16.5" customHeight="1">
      <c r="A655" s="11">
        <v>2082101</v>
      </c>
      <c r="B655" s="11" t="s">
        <v>1172</v>
      </c>
      <c r="C655" s="13">
        <v>199</v>
      </c>
    </row>
    <row r="656" spans="1:3" ht="16.5" customHeight="1">
      <c r="A656" s="11">
        <v>2082102</v>
      </c>
      <c r="B656" s="11" t="s">
        <v>1173</v>
      </c>
      <c r="C656" s="13">
        <v>0</v>
      </c>
    </row>
    <row r="657" spans="1:3" ht="16.5" customHeight="1">
      <c r="A657" s="11">
        <v>20824</v>
      </c>
      <c r="B657" s="12" t="s">
        <v>1174</v>
      </c>
      <c r="C657" s="13">
        <f>SUM(C658:C659)</f>
        <v>0</v>
      </c>
    </row>
    <row r="658" spans="1:3" ht="16.5" customHeight="1">
      <c r="A658" s="11">
        <v>2082401</v>
      </c>
      <c r="B658" s="11" t="s">
        <v>1175</v>
      </c>
      <c r="C658" s="13">
        <v>0</v>
      </c>
    </row>
    <row r="659" spans="1:3" ht="16.5" customHeight="1">
      <c r="A659" s="11">
        <v>2082402</v>
      </c>
      <c r="B659" s="11" t="s">
        <v>1176</v>
      </c>
      <c r="C659" s="13">
        <v>0</v>
      </c>
    </row>
    <row r="660" spans="1:3" ht="16.5" customHeight="1">
      <c r="A660" s="11">
        <v>20825</v>
      </c>
      <c r="B660" s="12" t="s">
        <v>1177</v>
      </c>
      <c r="C660" s="13">
        <f>SUM(C661:C662)</f>
        <v>197</v>
      </c>
    </row>
    <row r="661" spans="1:3" ht="16.5" customHeight="1">
      <c r="A661" s="11">
        <v>2082501</v>
      </c>
      <c r="B661" s="11" t="s">
        <v>1178</v>
      </c>
      <c r="C661" s="13">
        <v>22</v>
      </c>
    </row>
    <row r="662" spans="1:3" ht="16.5" customHeight="1">
      <c r="A662" s="11">
        <v>2082502</v>
      </c>
      <c r="B662" s="11" t="s">
        <v>1179</v>
      </c>
      <c r="C662" s="13">
        <v>175</v>
      </c>
    </row>
    <row r="663" spans="1:3" ht="16.5" customHeight="1">
      <c r="A663" s="11">
        <v>20826</v>
      </c>
      <c r="B663" s="12" t="s">
        <v>1180</v>
      </c>
      <c r="C663" s="13">
        <f>SUM(C664:C666)</f>
        <v>1811</v>
      </c>
    </row>
    <row r="664" spans="1:3" ht="16.5" customHeight="1">
      <c r="A664" s="11">
        <v>2082601</v>
      </c>
      <c r="B664" s="11" t="s">
        <v>1181</v>
      </c>
      <c r="C664" s="13">
        <v>0</v>
      </c>
    </row>
    <row r="665" spans="1:3" ht="16.5" customHeight="1">
      <c r="A665" s="11">
        <v>2082602</v>
      </c>
      <c r="B665" s="11" t="s">
        <v>1182</v>
      </c>
      <c r="C665" s="13">
        <v>1811</v>
      </c>
    </row>
    <row r="666" spans="1:3" ht="16.5" customHeight="1">
      <c r="A666" s="11">
        <v>2082699</v>
      </c>
      <c r="B666" s="11" t="s">
        <v>1183</v>
      </c>
      <c r="C666" s="13">
        <v>0</v>
      </c>
    </row>
    <row r="667" spans="1:3" ht="16.5" customHeight="1">
      <c r="A667" s="11">
        <v>20827</v>
      </c>
      <c r="B667" s="12" t="s">
        <v>1184</v>
      </c>
      <c r="C667" s="13">
        <f>SUM(C668:C671)</f>
        <v>88</v>
      </c>
    </row>
    <row r="668" spans="1:3" ht="16.5" customHeight="1">
      <c r="A668" s="11">
        <v>2082701</v>
      </c>
      <c r="B668" s="11" t="s">
        <v>1185</v>
      </c>
      <c r="C668" s="13">
        <v>0</v>
      </c>
    </row>
    <row r="669" spans="1:3" ht="16.5" customHeight="1">
      <c r="A669" s="11">
        <v>2082702</v>
      </c>
      <c r="B669" s="11" t="s">
        <v>1186</v>
      </c>
      <c r="C669" s="13">
        <v>0</v>
      </c>
    </row>
    <row r="670" spans="1:3" ht="16.5" customHeight="1">
      <c r="A670" s="11">
        <v>2082703</v>
      </c>
      <c r="B670" s="11" t="s">
        <v>1187</v>
      </c>
      <c r="C670" s="13">
        <v>0</v>
      </c>
    </row>
    <row r="671" spans="1:3" ht="16.5" customHeight="1">
      <c r="A671" s="11">
        <v>2082799</v>
      </c>
      <c r="B671" s="11" t="s">
        <v>1188</v>
      </c>
      <c r="C671" s="13">
        <v>88</v>
      </c>
    </row>
    <row r="672" spans="1:3" ht="16.5" customHeight="1">
      <c r="A672" s="11">
        <v>20828</v>
      </c>
      <c r="B672" s="12" t="s">
        <v>1189</v>
      </c>
      <c r="C672" s="13">
        <f>SUM(C673:C679)</f>
        <v>103</v>
      </c>
    </row>
    <row r="673" spans="1:3" ht="16.5" customHeight="1">
      <c r="A673" s="11">
        <v>2082801</v>
      </c>
      <c r="B673" s="11" t="s">
        <v>714</v>
      </c>
      <c r="C673" s="13">
        <v>60</v>
      </c>
    </row>
    <row r="674" spans="1:3" ht="16.5" customHeight="1">
      <c r="A674" s="11">
        <v>2082802</v>
      </c>
      <c r="B674" s="11" t="s">
        <v>715</v>
      </c>
      <c r="C674" s="13">
        <v>0</v>
      </c>
    </row>
    <row r="675" spans="1:3" ht="16.5" customHeight="1">
      <c r="A675" s="11">
        <v>2082803</v>
      </c>
      <c r="B675" s="11" t="s">
        <v>716</v>
      </c>
      <c r="C675" s="13">
        <v>0</v>
      </c>
    </row>
    <row r="676" spans="1:3" ht="16.5" customHeight="1">
      <c r="A676" s="11">
        <v>2082804</v>
      </c>
      <c r="B676" s="11" t="s">
        <v>1190</v>
      </c>
      <c r="C676" s="13">
        <v>18</v>
      </c>
    </row>
    <row r="677" spans="1:3" ht="16.5" customHeight="1">
      <c r="A677" s="11">
        <v>2082805</v>
      </c>
      <c r="B677" s="11" t="s">
        <v>1191</v>
      </c>
      <c r="C677" s="13">
        <v>0</v>
      </c>
    </row>
    <row r="678" spans="1:3" ht="16.5" customHeight="1">
      <c r="A678" s="11">
        <v>2082850</v>
      </c>
      <c r="B678" s="11" t="s">
        <v>723</v>
      </c>
      <c r="C678" s="13">
        <v>0</v>
      </c>
    </row>
    <row r="679" spans="1:3" ht="16.5" customHeight="1">
      <c r="A679" s="11">
        <v>2082899</v>
      </c>
      <c r="B679" s="11" t="s">
        <v>1192</v>
      </c>
      <c r="C679" s="13">
        <v>25</v>
      </c>
    </row>
    <row r="680" spans="1:3" ht="16.5" customHeight="1">
      <c r="A680" s="11">
        <v>20830</v>
      </c>
      <c r="B680" s="12" t="s">
        <v>1193</v>
      </c>
      <c r="C680" s="13">
        <f>SUM(C681:C682)</f>
        <v>10</v>
      </c>
    </row>
    <row r="681" spans="1:3" ht="16.5" customHeight="1">
      <c r="A681" s="11">
        <v>2083001</v>
      </c>
      <c r="B681" s="11" t="s">
        <v>1194</v>
      </c>
      <c r="C681" s="13">
        <v>10</v>
      </c>
    </row>
    <row r="682" spans="1:3" ht="16.5" customHeight="1">
      <c r="A682" s="11">
        <v>2083099</v>
      </c>
      <c r="B682" s="11" t="s">
        <v>1195</v>
      </c>
      <c r="C682" s="13">
        <v>0</v>
      </c>
    </row>
    <row r="683" spans="1:3" ht="16.5" customHeight="1">
      <c r="A683" s="11">
        <v>20899</v>
      </c>
      <c r="B683" s="12" t="s">
        <v>1196</v>
      </c>
      <c r="C683" s="13">
        <f>C684</f>
        <v>0</v>
      </c>
    </row>
    <row r="684" spans="1:3" ht="16.5" customHeight="1">
      <c r="A684" s="11">
        <v>2089901</v>
      </c>
      <c r="B684" s="11" t="s">
        <v>1197</v>
      </c>
      <c r="C684" s="13">
        <v>0</v>
      </c>
    </row>
    <row r="685" spans="1:3" ht="16.5" customHeight="1">
      <c r="A685" s="11">
        <v>210</v>
      </c>
      <c r="B685" s="12" t="s">
        <v>1198</v>
      </c>
      <c r="C685" s="13">
        <f>SUM(C686,C691,C705,C709,C721,C724,C728,C733,C737,C741,C744,C753,C755)</f>
        <v>9928</v>
      </c>
    </row>
    <row r="686" spans="1:3" ht="16.5" customHeight="1">
      <c r="A686" s="11">
        <v>21001</v>
      </c>
      <c r="B686" s="12" t="s">
        <v>1199</v>
      </c>
      <c r="C686" s="13">
        <f>SUM(C687:C690)</f>
        <v>431</v>
      </c>
    </row>
    <row r="687" spans="1:3" ht="16.5" customHeight="1">
      <c r="A687" s="11">
        <v>2100101</v>
      </c>
      <c r="B687" s="11" t="s">
        <v>714</v>
      </c>
      <c r="C687" s="13">
        <v>239</v>
      </c>
    </row>
    <row r="688" spans="1:3" ht="16.5" customHeight="1">
      <c r="A688" s="11">
        <v>2100102</v>
      </c>
      <c r="B688" s="11" t="s">
        <v>715</v>
      </c>
      <c r="C688" s="13">
        <v>0</v>
      </c>
    </row>
    <row r="689" spans="1:3" ht="16.5" customHeight="1">
      <c r="A689" s="11">
        <v>2100103</v>
      </c>
      <c r="B689" s="11" t="s">
        <v>716</v>
      </c>
      <c r="C689" s="13">
        <v>0</v>
      </c>
    </row>
    <row r="690" spans="1:3" ht="16.5" customHeight="1">
      <c r="A690" s="11">
        <v>2100199</v>
      </c>
      <c r="B690" s="11" t="s">
        <v>1200</v>
      </c>
      <c r="C690" s="13">
        <v>192</v>
      </c>
    </row>
    <row r="691" spans="1:3" ht="16.5" customHeight="1">
      <c r="A691" s="11">
        <v>21002</v>
      </c>
      <c r="B691" s="12" t="s">
        <v>1201</v>
      </c>
      <c r="C691" s="13">
        <f>SUM(C692:C704)</f>
        <v>160</v>
      </c>
    </row>
    <row r="692" spans="1:3" ht="16.5" customHeight="1">
      <c r="A692" s="11">
        <v>2100201</v>
      </c>
      <c r="B692" s="11" t="s">
        <v>1202</v>
      </c>
      <c r="C692" s="13">
        <v>160</v>
      </c>
    </row>
    <row r="693" spans="1:3" ht="16.5" customHeight="1">
      <c r="A693" s="11">
        <v>2100202</v>
      </c>
      <c r="B693" s="11" t="s">
        <v>1203</v>
      </c>
      <c r="C693" s="13">
        <v>0</v>
      </c>
    </row>
    <row r="694" spans="1:3" ht="16.5" customHeight="1">
      <c r="A694" s="11">
        <v>2100203</v>
      </c>
      <c r="B694" s="11" t="s">
        <v>1204</v>
      </c>
      <c r="C694" s="13">
        <v>0</v>
      </c>
    </row>
    <row r="695" spans="1:3" ht="16.5" customHeight="1">
      <c r="A695" s="11">
        <v>2100204</v>
      </c>
      <c r="B695" s="11" t="s">
        <v>1205</v>
      </c>
      <c r="C695" s="13">
        <v>0</v>
      </c>
    </row>
    <row r="696" spans="1:3" ht="16.5" customHeight="1">
      <c r="A696" s="11">
        <v>2100205</v>
      </c>
      <c r="B696" s="11" t="s">
        <v>1206</v>
      </c>
      <c r="C696" s="13">
        <v>0</v>
      </c>
    </row>
    <row r="697" spans="1:3" ht="16.5" customHeight="1">
      <c r="A697" s="11">
        <v>2100206</v>
      </c>
      <c r="B697" s="11" t="s">
        <v>1207</v>
      </c>
      <c r="C697" s="13">
        <v>0</v>
      </c>
    </row>
    <row r="698" spans="1:3" ht="16.5" customHeight="1">
      <c r="A698" s="11">
        <v>2100207</v>
      </c>
      <c r="B698" s="11" t="s">
        <v>1208</v>
      </c>
      <c r="C698" s="13">
        <v>0</v>
      </c>
    </row>
    <row r="699" spans="1:3" ht="16.5" customHeight="1">
      <c r="A699" s="11">
        <v>2100208</v>
      </c>
      <c r="B699" s="11" t="s">
        <v>1209</v>
      </c>
      <c r="C699" s="13">
        <v>0</v>
      </c>
    </row>
    <row r="700" spans="1:3" ht="16.5" customHeight="1">
      <c r="A700" s="11">
        <v>2100209</v>
      </c>
      <c r="B700" s="11" t="s">
        <v>1210</v>
      </c>
      <c r="C700" s="13">
        <v>0</v>
      </c>
    </row>
    <row r="701" spans="1:3" ht="16.5" customHeight="1">
      <c r="A701" s="11">
        <v>2100210</v>
      </c>
      <c r="B701" s="11" t="s">
        <v>1211</v>
      </c>
      <c r="C701" s="13">
        <v>0</v>
      </c>
    </row>
    <row r="702" spans="1:3" ht="16.5" customHeight="1">
      <c r="A702" s="11">
        <v>2100211</v>
      </c>
      <c r="B702" s="11" t="s">
        <v>1212</v>
      </c>
      <c r="C702" s="13">
        <v>0</v>
      </c>
    </row>
    <row r="703" spans="1:3" ht="16.5" customHeight="1">
      <c r="A703" s="11">
        <v>2100212</v>
      </c>
      <c r="B703" s="11" t="s">
        <v>1213</v>
      </c>
      <c r="C703" s="13">
        <v>0</v>
      </c>
    </row>
    <row r="704" spans="1:3" ht="16.5" customHeight="1">
      <c r="A704" s="11">
        <v>2100299</v>
      </c>
      <c r="B704" s="11" t="s">
        <v>1214</v>
      </c>
      <c r="C704" s="13">
        <v>0</v>
      </c>
    </row>
    <row r="705" spans="1:3" ht="16.5" customHeight="1">
      <c r="A705" s="11">
        <v>21003</v>
      </c>
      <c r="B705" s="12" t="s">
        <v>1215</v>
      </c>
      <c r="C705" s="13">
        <f>SUM(C706:C708)</f>
        <v>2119</v>
      </c>
    </row>
    <row r="706" spans="1:3" ht="16.5" customHeight="1">
      <c r="A706" s="11">
        <v>2100301</v>
      </c>
      <c r="B706" s="11" t="s">
        <v>1216</v>
      </c>
      <c r="C706" s="13">
        <v>0</v>
      </c>
    </row>
    <row r="707" spans="1:3" ht="16.5" customHeight="1">
      <c r="A707" s="11">
        <v>2100302</v>
      </c>
      <c r="B707" s="11" t="s">
        <v>1217</v>
      </c>
      <c r="C707" s="13">
        <v>2030</v>
      </c>
    </row>
    <row r="708" spans="1:3" ht="16.5" customHeight="1">
      <c r="A708" s="11">
        <v>2100399</v>
      </c>
      <c r="B708" s="11" t="s">
        <v>1218</v>
      </c>
      <c r="C708" s="13">
        <v>89</v>
      </c>
    </row>
    <row r="709" spans="1:3" ht="16.5" customHeight="1">
      <c r="A709" s="11">
        <v>21004</v>
      </c>
      <c r="B709" s="12" t="s">
        <v>1219</v>
      </c>
      <c r="C709" s="13">
        <f>SUM(C710:C720)</f>
        <v>5124</v>
      </c>
    </row>
    <row r="710" spans="1:3" ht="16.5" customHeight="1">
      <c r="A710" s="11">
        <v>2100401</v>
      </c>
      <c r="B710" s="11" t="s">
        <v>1220</v>
      </c>
      <c r="C710" s="13">
        <v>518</v>
      </c>
    </row>
    <row r="711" spans="1:3" ht="16.5" customHeight="1">
      <c r="A711" s="11">
        <v>2100402</v>
      </c>
      <c r="B711" s="11" t="s">
        <v>1221</v>
      </c>
      <c r="C711" s="13">
        <v>161</v>
      </c>
    </row>
    <row r="712" spans="1:3" ht="16.5" customHeight="1">
      <c r="A712" s="11">
        <v>2100403</v>
      </c>
      <c r="B712" s="11" t="s">
        <v>1222</v>
      </c>
      <c r="C712" s="13">
        <v>0</v>
      </c>
    </row>
    <row r="713" spans="1:3" ht="16.5" customHeight="1">
      <c r="A713" s="11">
        <v>2100404</v>
      </c>
      <c r="B713" s="11" t="s">
        <v>1223</v>
      </c>
      <c r="C713" s="13">
        <v>0</v>
      </c>
    </row>
    <row r="714" spans="1:3" ht="16.5" customHeight="1">
      <c r="A714" s="11">
        <v>2100405</v>
      </c>
      <c r="B714" s="11" t="s">
        <v>1224</v>
      </c>
      <c r="C714" s="13">
        <v>0</v>
      </c>
    </row>
    <row r="715" spans="1:3" ht="16.5" customHeight="1">
      <c r="A715" s="11">
        <v>2100406</v>
      </c>
      <c r="B715" s="11" t="s">
        <v>1225</v>
      </c>
      <c r="C715" s="13">
        <v>0</v>
      </c>
    </row>
    <row r="716" spans="1:3" ht="16.5" customHeight="1">
      <c r="A716" s="11">
        <v>2100407</v>
      </c>
      <c r="B716" s="11" t="s">
        <v>1226</v>
      </c>
      <c r="C716" s="13">
        <v>0</v>
      </c>
    </row>
    <row r="717" spans="1:3" ht="16.5" customHeight="1">
      <c r="A717" s="11">
        <v>2100408</v>
      </c>
      <c r="B717" s="11" t="s">
        <v>1227</v>
      </c>
      <c r="C717" s="13">
        <v>732</v>
      </c>
    </row>
    <row r="718" spans="1:3" ht="16.5" customHeight="1">
      <c r="A718" s="11">
        <v>2100409</v>
      </c>
      <c r="B718" s="11" t="s">
        <v>1228</v>
      </c>
      <c r="C718" s="13">
        <v>167</v>
      </c>
    </row>
    <row r="719" spans="1:3" ht="16.5" customHeight="1">
      <c r="A719" s="11">
        <v>2100410</v>
      </c>
      <c r="B719" s="11" t="s">
        <v>1229</v>
      </c>
      <c r="C719" s="13">
        <v>3167</v>
      </c>
    </row>
    <row r="720" spans="1:3" ht="16.5" customHeight="1">
      <c r="A720" s="11">
        <v>2100499</v>
      </c>
      <c r="B720" s="11" t="s">
        <v>1230</v>
      </c>
      <c r="C720" s="13">
        <v>379</v>
      </c>
    </row>
    <row r="721" spans="1:3" ht="16.5" customHeight="1">
      <c r="A721" s="11">
        <v>21006</v>
      </c>
      <c r="B721" s="12" t="s">
        <v>1231</v>
      </c>
      <c r="C721" s="13">
        <f>SUM(C722:C723)</f>
        <v>0</v>
      </c>
    </row>
    <row r="722" spans="1:3" ht="16.5" customHeight="1">
      <c r="A722" s="11">
        <v>2100601</v>
      </c>
      <c r="B722" s="11" t="s">
        <v>1232</v>
      </c>
      <c r="C722" s="13">
        <v>0</v>
      </c>
    </row>
    <row r="723" spans="1:3" ht="16.5" customHeight="1">
      <c r="A723" s="11">
        <v>2100699</v>
      </c>
      <c r="B723" s="11" t="s">
        <v>1233</v>
      </c>
      <c r="C723" s="13">
        <v>0</v>
      </c>
    </row>
    <row r="724" spans="1:3" ht="16.5" customHeight="1">
      <c r="A724" s="11">
        <v>21007</v>
      </c>
      <c r="B724" s="12" t="s">
        <v>1234</v>
      </c>
      <c r="C724" s="13">
        <f>SUM(C725:C727)</f>
        <v>811</v>
      </c>
    </row>
    <row r="725" spans="1:3" ht="16.5" customHeight="1">
      <c r="A725" s="11">
        <v>2100716</v>
      </c>
      <c r="B725" s="11" t="s">
        <v>1235</v>
      </c>
      <c r="C725" s="13">
        <v>267</v>
      </c>
    </row>
    <row r="726" spans="1:3" ht="16.5" customHeight="1">
      <c r="A726" s="11">
        <v>2100717</v>
      </c>
      <c r="B726" s="11" t="s">
        <v>1236</v>
      </c>
      <c r="C726" s="13">
        <v>489</v>
      </c>
    </row>
    <row r="727" spans="1:3" ht="16.5" customHeight="1">
      <c r="A727" s="11">
        <v>2100799</v>
      </c>
      <c r="B727" s="11" t="s">
        <v>1237</v>
      </c>
      <c r="C727" s="13">
        <v>55</v>
      </c>
    </row>
    <row r="728" spans="1:3" ht="16.5" customHeight="1">
      <c r="A728" s="11">
        <v>21011</v>
      </c>
      <c r="B728" s="12" t="s">
        <v>1238</v>
      </c>
      <c r="C728" s="13">
        <f>SUM(C729:C732)</f>
        <v>0</v>
      </c>
    </row>
    <row r="729" spans="1:3" ht="16.5" customHeight="1">
      <c r="A729" s="11">
        <v>2101101</v>
      </c>
      <c r="B729" s="11" t="s">
        <v>1239</v>
      </c>
      <c r="C729" s="13">
        <v>0</v>
      </c>
    </row>
    <row r="730" spans="1:3" ht="16.5" customHeight="1">
      <c r="A730" s="11">
        <v>2101102</v>
      </c>
      <c r="B730" s="11" t="s">
        <v>1240</v>
      </c>
      <c r="C730" s="13">
        <v>0</v>
      </c>
    </row>
    <row r="731" spans="1:3" ht="16.5" customHeight="1">
      <c r="A731" s="11">
        <v>2101103</v>
      </c>
      <c r="B731" s="11" t="s">
        <v>1241</v>
      </c>
      <c r="C731" s="13">
        <v>0</v>
      </c>
    </row>
    <row r="732" spans="1:3" ht="16.5" customHeight="1">
      <c r="A732" s="11">
        <v>2101199</v>
      </c>
      <c r="B732" s="11" t="s">
        <v>1242</v>
      </c>
      <c r="C732" s="13">
        <v>0</v>
      </c>
    </row>
    <row r="733" spans="1:3" ht="16.5" customHeight="1">
      <c r="A733" s="11">
        <v>21012</v>
      </c>
      <c r="B733" s="12" t="s">
        <v>1243</v>
      </c>
      <c r="C733" s="13">
        <f>SUM(C734:C736)</f>
        <v>116</v>
      </c>
    </row>
    <row r="734" spans="1:3" ht="16.5" customHeight="1">
      <c r="A734" s="11">
        <v>2101201</v>
      </c>
      <c r="B734" s="11" t="s">
        <v>1244</v>
      </c>
      <c r="C734" s="13">
        <v>0</v>
      </c>
    </row>
    <row r="735" spans="1:3" ht="16.5" customHeight="1">
      <c r="A735" s="11">
        <v>2101202</v>
      </c>
      <c r="B735" s="11" t="s">
        <v>1245</v>
      </c>
      <c r="C735" s="13">
        <v>61</v>
      </c>
    </row>
    <row r="736" spans="1:3" ht="16.5" customHeight="1">
      <c r="A736" s="11">
        <v>2101299</v>
      </c>
      <c r="B736" s="11" t="s">
        <v>1246</v>
      </c>
      <c r="C736" s="13">
        <v>55</v>
      </c>
    </row>
    <row r="737" spans="1:3" ht="16.5" customHeight="1">
      <c r="A737" s="11">
        <v>21013</v>
      </c>
      <c r="B737" s="12" t="s">
        <v>1247</v>
      </c>
      <c r="C737" s="13">
        <f>SUM(C738:C740)</f>
        <v>0</v>
      </c>
    </row>
    <row r="738" spans="1:3" ht="16.5" customHeight="1">
      <c r="A738" s="11">
        <v>2101301</v>
      </c>
      <c r="B738" s="11" t="s">
        <v>1248</v>
      </c>
      <c r="C738" s="13">
        <v>0</v>
      </c>
    </row>
    <row r="739" spans="1:3" ht="16.5" customHeight="1">
      <c r="A739" s="11">
        <v>2101302</v>
      </c>
      <c r="B739" s="11" t="s">
        <v>1249</v>
      </c>
      <c r="C739" s="13">
        <v>0</v>
      </c>
    </row>
    <row r="740" spans="1:3" ht="16.5" customHeight="1">
      <c r="A740" s="11">
        <v>2101399</v>
      </c>
      <c r="B740" s="11" t="s">
        <v>1250</v>
      </c>
      <c r="C740" s="13">
        <v>0</v>
      </c>
    </row>
    <row r="741" spans="1:3" ht="16.5" customHeight="1">
      <c r="A741" s="11">
        <v>21014</v>
      </c>
      <c r="B741" s="12" t="s">
        <v>1251</v>
      </c>
      <c r="C741" s="13">
        <f>SUM(C742:C743)</f>
        <v>1</v>
      </c>
    </row>
    <row r="742" spans="1:3" ht="16.5" customHeight="1">
      <c r="A742" s="11">
        <v>2101401</v>
      </c>
      <c r="B742" s="11" t="s">
        <v>1252</v>
      </c>
      <c r="C742" s="13">
        <v>1</v>
      </c>
    </row>
    <row r="743" spans="1:3" ht="16.5" customHeight="1">
      <c r="A743" s="11">
        <v>2101499</v>
      </c>
      <c r="B743" s="11" t="s">
        <v>1253</v>
      </c>
      <c r="C743" s="13">
        <v>0</v>
      </c>
    </row>
    <row r="744" spans="1:3" ht="16.5" customHeight="1">
      <c r="A744" s="11">
        <v>21015</v>
      </c>
      <c r="B744" s="12" t="s">
        <v>1254</v>
      </c>
      <c r="C744" s="13">
        <f>SUM(C745:C752)</f>
        <v>53</v>
      </c>
    </row>
    <row r="745" spans="1:3" ht="16.5" customHeight="1">
      <c r="A745" s="11">
        <v>2101501</v>
      </c>
      <c r="B745" s="11" t="s">
        <v>714</v>
      </c>
      <c r="C745" s="13">
        <v>46</v>
      </c>
    </row>
    <row r="746" spans="1:3" ht="16.5" customHeight="1">
      <c r="A746" s="11">
        <v>2101502</v>
      </c>
      <c r="B746" s="11" t="s">
        <v>715</v>
      </c>
      <c r="C746" s="13">
        <v>0</v>
      </c>
    </row>
    <row r="747" spans="1:3" ht="16.5" customHeight="1">
      <c r="A747" s="11">
        <v>2101503</v>
      </c>
      <c r="B747" s="11" t="s">
        <v>716</v>
      </c>
      <c r="C747" s="13">
        <v>0</v>
      </c>
    </row>
    <row r="748" spans="1:3" ht="16.5" customHeight="1">
      <c r="A748" s="11">
        <v>2101504</v>
      </c>
      <c r="B748" s="11" t="s">
        <v>755</v>
      </c>
      <c r="C748" s="13">
        <v>0</v>
      </c>
    </row>
    <row r="749" spans="1:3" ht="16.5" customHeight="1">
      <c r="A749" s="11">
        <v>2101505</v>
      </c>
      <c r="B749" s="11" t="s">
        <v>1255</v>
      </c>
      <c r="C749" s="13">
        <v>0</v>
      </c>
    </row>
    <row r="750" spans="1:3" ht="16.5" customHeight="1">
      <c r="A750" s="11">
        <v>2101506</v>
      </c>
      <c r="B750" s="11" t="s">
        <v>1256</v>
      </c>
      <c r="C750" s="13">
        <v>4</v>
      </c>
    </row>
    <row r="751" spans="1:3" ht="16.5" customHeight="1">
      <c r="A751" s="11">
        <v>2101550</v>
      </c>
      <c r="B751" s="11" t="s">
        <v>723</v>
      </c>
      <c r="C751" s="13">
        <v>0</v>
      </c>
    </row>
    <row r="752" spans="1:3" ht="16.5" customHeight="1">
      <c r="A752" s="11">
        <v>2101599</v>
      </c>
      <c r="B752" s="11" t="s">
        <v>1257</v>
      </c>
      <c r="C752" s="13">
        <v>3</v>
      </c>
    </row>
    <row r="753" spans="1:3" ht="16.5" customHeight="1">
      <c r="A753" s="11">
        <v>21016</v>
      </c>
      <c r="B753" s="12" t="s">
        <v>1258</v>
      </c>
      <c r="C753" s="13">
        <f>C754</f>
        <v>4</v>
      </c>
    </row>
    <row r="754" spans="1:3" ht="16.5" customHeight="1">
      <c r="A754" s="11">
        <v>2101601</v>
      </c>
      <c r="B754" s="11" t="s">
        <v>1259</v>
      </c>
      <c r="C754" s="13">
        <v>4</v>
      </c>
    </row>
    <row r="755" spans="1:3" ht="16.5" customHeight="1">
      <c r="A755" s="11">
        <v>21099</v>
      </c>
      <c r="B755" s="12" t="s">
        <v>1260</v>
      </c>
      <c r="C755" s="13">
        <f>C756</f>
        <v>1109</v>
      </c>
    </row>
    <row r="756" spans="1:3" ht="16.5" customHeight="1">
      <c r="A756" s="11">
        <v>2109901</v>
      </c>
      <c r="B756" s="11" t="s">
        <v>1261</v>
      </c>
      <c r="C756" s="13">
        <v>1109</v>
      </c>
    </row>
    <row r="757" spans="1:3" ht="16.5" customHeight="1">
      <c r="A757" s="11">
        <v>211</v>
      </c>
      <c r="B757" s="12" t="s">
        <v>1262</v>
      </c>
      <c r="C757" s="13">
        <f>SUM(C758,C768,C772,C780,C785,C792,C798,C801,C804,C806,C808,C814,C816,C818,C833)</f>
        <v>5747</v>
      </c>
    </row>
    <row r="758" spans="1:3" ht="16.5" customHeight="1">
      <c r="A758" s="11">
        <v>21101</v>
      </c>
      <c r="B758" s="12" t="s">
        <v>1263</v>
      </c>
      <c r="C758" s="13">
        <f>SUM(C759:C767)</f>
        <v>75</v>
      </c>
    </row>
    <row r="759" spans="1:3" ht="16.5" customHeight="1">
      <c r="A759" s="11">
        <v>2110101</v>
      </c>
      <c r="B759" s="11" t="s">
        <v>714</v>
      </c>
      <c r="C759" s="13">
        <v>75</v>
      </c>
    </row>
    <row r="760" spans="1:3" ht="16.5" customHeight="1">
      <c r="A760" s="11">
        <v>2110102</v>
      </c>
      <c r="B760" s="11" t="s">
        <v>715</v>
      </c>
      <c r="C760" s="13">
        <v>0</v>
      </c>
    </row>
    <row r="761" spans="1:3" ht="16.5" customHeight="1">
      <c r="A761" s="11">
        <v>2110103</v>
      </c>
      <c r="B761" s="11" t="s">
        <v>716</v>
      </c>
      <c r="C761" s="13">
        <v>0</v>
      </c>
    </row>
    <row r="762" spans="1:3" ht="16.5" customHeight="1">
      <c r="A762" s="11">
        <v>2110104</v>
      </c>
      <c r="B762" s="11" t="s">
        <v>1264</v>
      </c>
      <c r="C762" s="13">
        <v>0</v>
      </c>
    </row>
    <row r="763" spans="1:3" ht="16.5" customHeight="1">
      <c r="A763" s="11">
        <v>2110105</v>
      </c>
      <c r="B763" s="11" t="s">
        <v>1265</v>
      </c>
      <c r="C763" s="13">
        <v>0</v>
      </c>
    </row>
    <row r="764" spans="1:3" ht="16.5" customHeight="1">
      <c r="A764" s="11">
        <v>2110106</v>
      </c>
      <c r="B764" s="11" t="s">
        <v>1266</v>
      </c>
      <c r="C764" s="13">
        <v>0</v>
      </c>
    </row>
    <row r="765" spans="1:3" ht="16.5" customHeight="1">
      <c r="A765" s="11">
        <v>2110107</v>
      </c>
      <c r="B765" s="11" t="s">
        <v>1267</v>
      </c>
      <c r="C765" s="13">
        <v>0</v>
      </c>
    </row>
    <row r="766" spans="1:3" ht="16.5" customHeight="1">
      <c r="A766" s="11">
        <v>2110108</v>
      </c>
      <c r="B766" s="11" t="s">
        <v>1268</v>
      </c>
      <c r="C766" s="13">
        <v>0</v>
      </c>
    </row>
    <row r="767" spans="1:3" ht="16.5" customHeight="1">
      <c r="A767" s="11">
        <v>2110199</v>
      </c>
      <c r="B767" s="11" t="s">
        <v>1269</v>
      </c>
      <c r="C767" s="13">
        <v>0</v>
      </c>
    </row>
    <row r="768" spans="1:3" ht="16.5" customHeight="1">
      <c r="A768" s="11">
        <v>21102</v>
      </c>
      <c r="B768" s="12" t="s">
        <v>1270</v>
      </c>
      <c r="C768" s="13">
        <f>SUM(C769:C771)</f>
        <v>0</v>
      </c>
    </row>
    <row r="769" spans="1:3" ht="16.5" customHeight="1">
      <c r="A769" s="11">
        <v>2110203</v>
      </c>
      <c r="B769" s="11" t="s">
        <v>1271</v>
      </c>
      <c r="C769" s="13">
        <v>0</v>
      </c>
    </row>
    <row r="770" spans="1:3" ht="16.5" customHeight="1">
      <c r="A770" s="11">
        <v>2110204</v>
      </c>
      <c r="B770" s="11" t="s">
        <v>1272</v>
      </c>
      <c r="C770" s="13">
        <v>0</v>
      </c>
    </row>
    <row r="771" spans="1:3" ht="16.5" customHeight="1">
      <c r="A771" s="11">
        <v>2110299</v>
      </c>
      <c r="B771" s="11" t="s">
        <v>1273</v>
      </c>
      <c r="C771" s="13">
        <v>0</v>
      </c>
    </row>
    <row r="772" spans="1:3" ht="16.5" customHeight="1">
      <c r="A772" s="11">
        <v>21103</v>
      </c>
      <c r="B772" s="12" t="s">
        <v>1274</v>
      </c>
      <c r="C772" s="13">
        <f>SUM(C773:C779)</f>
        <v>261</v>
      </c>
    </row>
    <row r="773" spans="1:3" ht="16.5" customHeight="1">
      <c r="A773" s="11">
        <v>2110301</v>
      </c>
      <c r="B773" s="11" t="s">
        <v>1275</v>
      </c>
      <c r="C773" s="13">
        <v>0</v>
      </c>
    </row>
    <row r="774" spans="1:3" ht="16.5" customHeight="1">
      <c r="A774" s="11">
        <v>2110302</v>
      </c>
      <c r="B774" s="11" t="s">
        <v>1276</v>
      </c>
      <c r="C774" s="13">
        <v>261</v>
      </c>
    </row>
    <row r="775" spans="1:3" ht="16.5" customHeight="1">
      <c r="A775" s="11">
        <v>2110303</v>
      </c>
      <c r="B775" s="11" t="s">
        <v>1277</v>
      </c>
      <c r="C775" s="13">
        <v>0</v>
      </c>
    </row>
    <row r="776" spans="1:3" ht="16.5" customHeight="1">
      <c r="A776" s="11">
        <v>2110304</v>
      </c>
      <c r="B776" s="11" t="s">
        <v>1278</v>
      </c>
      <c r="C776" s="13">
        <v>0</v>
      </c>
    </row>
    <row r="777" spans="1:3" ht="16.5" customHeight="1">
      <c r="A777" s="11">
        <v>2110305</v>
      </c>
      <c r="B777" s="11" t="s">
        <v>1279</v>
      </c>
      <c r="C777" s="13">
        <v>0</v>
      </c>
    </row>
    <row r="778" spans="1:3" ht="16.5" customHeight="1">
      <c r="A778" s="11">
        <v>2110306</v>
      </c>
      <c r="B778" s="11" t="s">
        <v>1280</v>
      </c>
      <c r="C778" s="13">
        <v>0</v>
      </c>
    </row>
    <row r="779" spans="1:3" ht="16.5" customHeight="1">
      <c r="A779" s="11">
        <v>2110399</v>
      </c>
      <c r="B779" s="11" t="s">
        <v>1281</v>
      </c>
      <c r="C779" s="13">
        <v>0</v>
      </c>
    </row>
    <row r="780" spans="1:3" ht="16.5" customHeight="1">
      <c r="A780" s="11">
        <v>21104</v>
      </c>
      <c r="B780" s="12" t="s">
        <v>1282</v>
      </c>
      <c r="C780" s="13">
        <f>SUM(C781:C784)</f>
        <v>28</v>
      </c>
    </row>
    <row r="781" spans="1:3" ht="16.5" customHeight="1">
      <c r="A781" s="11">
        <v>2110401</v>
      </c>
      <c r="B781" s="11" t="s">
        <v>1283</v>
      </c>
      <c r="C781" s="13">
        <v>0</v>
      </c>
    </row>
    <row r="782" spans="1:3" ht="16.5" customHeight="1">
      <c r="A782" s="11">
        <v>2110402</v>
      </c>
      <c r="B782" s="11" t="s">
        <v>1284</v>
      </c>
      <c r="C782" s="13">
        <v>28</v>
      </c>
    </row>
    <row r="783" spans="1:3" ht="16.5" customHeight="1">
      <c r="A783" s="11">
        <v>2110404</v>
      </c>
      <c r="B783" s="11" t="s">
        <v>1285</v>
      </c>
      <c r="C783" s="13">
        <v>0</v>
      </c>
    </row>
    <row r="784" spans="1:3" ht="16.5" customHeight="1">
      <c r="A784" s="11">
        <v>2110499</v>
      </c>
      <c r="B784" s="11" t="s">
        <v>1286</v>
      </c>
      <c r="C784" s="13">
        <v>0</v>
      </c>
    </row>
    <row r="785" spans="1:3" ht="16.5" customHeight="1">
      <c r="A785" s="11">
        <v>21105</v>
      </c>
      <c r="B785" s="12" t="s">
        <v>1287</v>
      </c>
      <c r="C785" s="13">
        <f>SUM(C786:C791)</f>
        <v>0</v>
      </c>
    </row>
    <row r="786" spans="1:3" ht="16.5" customHeight="1">
      <c r="A786" s="11">
        <v>2110501</v>
      </c>
      <c r="B786" s="11" t="s">
        <v>1288</v>
      </c>
      <c r="C786" s="13">
        <v>0</v>
      </c>
    </row>
    <row r="787" spans="1:3" ht="16.5" customHeight="1">
      <c r="A787" s="11">
        <v>2110502</v>
      </c>
      <c r="B787" s="11" t="s">
        <v>1289</v>
      </c>
      <c r="C787" s="13">
        <v>0</v>
      </c>
    </row>
    <row r="788" spans="1:3" ht="16.5" customHeight="1">
      <c r="A788" s="11">
        <v>2110503</v>
      </c>
      <c r="B788" s="11" t="s">
        <v>1290</v>
      </c>
      <c r="C788" s="13">
        <v>0</v>
      </c>
    </row>
    <row r="789" spans="1:3" ht="16.5" customHeight="1">
      <c r="A789" s="11">
        <v>2110506</v>
      </c>
      <c r="B789" s="11" t="s">
        <v>1291</v>
      </c>
      <c r="C789" s="13">
        <v>0</v>
      </c>
    </row>
    <row r="790" spans="1:3" ht="16.5" customHeight="1">
      <c r="A790" s="11">
        <v>2110507</v>
      </c>
      <c r="B790" s="11" t="s">
        <v>1292</v>
      </c>
      <c r="C790" s="13">
        <v>0</v>
      </c>
    </row>
    <row r="791" spans="1:3" ht="16.5" customHeight="1">
      <c r="A791" s="11">
        <v>2110599</v>
      </c>
      <c r="B791" s="11" t="s">
        <v>1293</v>
      </c>
      <c r="C791" s="13">
        <v>0</v>
      </c>
    </row>
    <row r="792" spans="1:3" ht="16.5" customHeight="1">
      <c r="A792" s="11">
        <v>21106</v>
      </c>
      <c r="B792" s="12" t="s">
        <v>1294</v>
      </c>
      <c r="C792" s="13">
        <f>SUM(C793:C797)</f>
        <v>944</v>
      </c>
    </row>
    <row r="793" spans="1:3" ht="16.5" customHeight="1">
      <c r="A793" s="11">
        <v>2110602</v>
      </c>
      <c r="B793" s="11" t="s">
        <v>1295</v>
      </c>
      <c r="C793" s="13">
        <v>0</v>
      </c>
    </row>
    <row r="794" spans="1:3" ht="16.5" customHeight="1">
      <c r="A794" s="11">
        <v>2110603</v>
      </c>
      <c r="B794" s="11" t="s">
        <v>1296</v>
      </c>
      <c r="C794" s="13">
        <v>0</v>
      </c>
    </row>
    <row r="795" spans="1:3" ht="16.5" customHeight="1">
      <c r="A795" s="11">
        <v>2110604</v>
      </c>
      <c r="B795" s="11" t="s">
        <v>1297</v>
      </c>
      <c r="C795" s="13">
        <v>0</v>
      </c>
    </row>
    <row r="796" spans="1:3" ht="16.5" customHeight="1">
      <c r="A796" s="11">
        <v>2110605</v>
      </c>
      <c r="B796" s="11" t="s">
        <v>1298</v>
      </c>
      <c r="C796" s="13">
        <v>0</v>
      </c>
    </row>
    <row r="797" spans="1:3" ht="16.5" customHeight="1">
      <c r="A797" s="11">
        <v>2110699</v>
      </c>
      <c r="B797" s="11" t="s">
        <v>1299</v>
      </c>
      <c r="C797" s="13">
        <v>944</v>
      </c>
    </row>
    <row r="798" spans="1:3" ht="16.5" customHeight="1">
      <c r="A798" s="11">
        <v>21107</v>
      </c>
      <c r="B798" s="12" t="s">
        <v>1300</v>
      </c>
      <c r="C798" s="13">
        <f>SUM(C799:C800)</f>
        <v>0</v>
      </c>
    </row>
    <row r="799" spans="1:3" ht="16.5" customHeight="1">
      <c r="A799" s="11">
        <v>2110704</v>
      </c>
      <c r="B799" s="11" t="s">
        <v>1301</v>
      </c>
      <c r="C799" s="13">
        <v>0</v>
      </c>
    </row>
    <row r="800" spans="1:3" ht="16.5" customHeight="1">
      <c r="A800" s="11">
        <v>2110799</v>
      </c>
      <c r="B800" s="11" t="s">
        <v>1302</v>
      </c>
      <c r="C800" s="13">
        <v>0</v>
      </c>
    </row>
    <row r="801" spans="1:3" ht="16.5" customHeight="1">
      <c r="A801" s="11">
        <v>21108</v>
      </c>
      <c r="B801" s="12" t="s">
        <v>1303</v>
      </c>
      <c r="C801" s="13">
        <f>SUM(C802:C803)</f>
        <v>0</v>
      </c>
    </row>
    <row r="802" spans="1:3" ht="16.5" customHeight="1">
      <c r="A802" s="11">
        <v>2110804</v>
      </c>
      <c r="B802" s="11" t="s">
        <v>1304</v>
      </c>
      <c r="C802" s="13">
        <v>0</v>
      </c>
    </row>
    <row r="803" spans="1:3" ht="16.5" customHeight="1">
      <c r="A803" s="11">
        <v>2110899</v>
      </c>
      <c r="B803" s="11" t="s">
        <v>1305</v>
      </c>
      <c r="C803" s="13">
        <v>0</v>
      </c>
    </row>
    <row r="804" spans="1:3" ht="16.5" customHeight="1">
      <c r="A804" s="11">
        <v>21109</v>
      </c>
      <c r="B804" s="12" t="s">
        <v>1306</v>
      </c>
      <c r="C804" s="13">
        <f>C805</f>
        <v>0</v>
      </c>
    </row>
    <row r="805" spans="1:3" ht="16.5" customHeight="1">
      <c r="A805" s="11">
        <v>2110901</v>
      </c>
      <c r="B805" s="11" t="s">
        <v>1307</v>
      </c>
      <c r="C805" s="13">
        <v>0</v>
      </c>
    </row>
    <row r="806" spans="1:3" ht="16.5" customHeight="1">
      <c r="A806" s="11">
        <v>21110</v>
      </c>
      <c r="B806" s="12" t="s">
        <v>1308</v>
      </c>
      <c r="C806" s="13">
        <f>C807</f>
        <v>3</v>
      </c>
    </row>
    <row r="807" spans="1:3" ht="16.5" customHeight="1">
      <c r="A807" s="11">
        <v>2111001</v>
      </c>
      <c r="B807" s="11" t="s">
        <v>1309</v>
      </c>
      <c r="C807" s="13">
        <v>3</v>
      </c>
    </row>
    <row r="808" spans="1:3" ht="16.5" customHeight="1">
      <c r="A808" s="11">
        <v>21111</v>
      </c>
      <c r="B808" s="12" t="s">
        <v>1310</v>
      </c>
      <c r="C808" s="13">
        <f>SUM(C809:C813)</f>
        <v>1736</v>
      </c>
    </row>
    <row r="809" spans="1:3" ht="16.5" customHeight="1">
      <c r="A809" s="11">
        <v>2111101</v>
      </c>
      <c r="B809" s="11" t="s">
        <v>1311</v>
      </c>
      <c r="C809" s="13">
        <v>0</v>
      </c>
    </row>
    <row r="810" spans="1:3" ht="16.5" customHeight="1">
      <c r="A810" s="11">
        <v>2111102</v>
      </c>
      <c r="B810" s="11" t="s">
        <v>1312</v>
      </c>
      <c r="C810" s="13">
        <v>0</v>
      </c>
    </row>
    <row r="811" spans="1:3" ht="16.5" customHeight="1">
      <c r="A811" s="11">
        <v>2111103</v>
      </c>
      <c r="B811" s="11" t="s">
        <v>1313</v>
      </c>
      <c r="C811" s="13">
        <v>1736</v>
      </c>
    </row>
    <row r="812" spans="1:3" ht="16.5" customHeight="1">
      <c r="A812" s="11">
        <v>2111104</v>
      </c>
      <c r="B812" s="11" t="s">
        <v>1314</v>
      </c>
      <c r="C812" s="13">
        <v>0</v>
      </c>
    </row>
    <row r="813" spans="1:3" ht="16.5" customHeight="1">
      <c r="A813" s="11">
        <v>2111199</v>
      </c>
      <c r="B813" s="11" t="s">
        <v>1315</v>
      </c>
      <c r="C813" s="13">
        <v>0</v>
      </c>
    </row>
    <row r="814" spans="1:3" ht="16.5" customHeight="1">
      <c r="A814" s="11">
        <v>21112</v>
      </c>
      <c r="B814" s="12" t="s">
        <v>1316</v>
      </c>
      <c r="C814" s="13">
        <f>C815</f>
        <v>0</v>
      </c>
    </row>
    <row r="815" spans="1:3" ht="16.5" customHeight="1">
      <c r="A815" s="11">
        <v>2111201</v>
      </c>
      <c r="B815" s="11" t="s">
        <v>1317</v>
      </c>
      <c r="C815" s="13">
        <v>0</v>
      </c>
    </row>
    <row r="816" spans="1:3" ht="16.5" customHeight="1">
      <c r="A816" s="11">
        <v>21113</v>
      </c>
      <c r="B816" s="12" t="s">
        <v>1318</v>
      </c>
      <c r="C816" s="13">
        <f>C817</f>
        <v>0</v>
      </c>
    </row>
    <row r="817" spans="1:3" ht="16.5" customHeight="1">
      <c r="A817" s="11">
        <v>2111301</v>
      </c>
      <c r="B817" s="11" t="s">
        <v>1319</v>
      </c>
      <c r="C817" s="13">
        <v>0</v>
      </c>
    </row>
    <row r="818" spans="1:3" ht="16.5" customHeight="1">
      <c r="A818" s="11">
        <v>21114</v>
      </c>
      <c r="B818" s="12" t="s">
        <v>1320</v>
      </c>
      <c r="C818" s="13">
        <f>SUM(C819:C832)</f>
        <v>0</v>
      </c>
    </row>
    <row r="819" spans="1:3" ht="16.5" customHeight="1">
      <c r="A819" s="11">
        <v>2111401</v>
      </c>
      <c r="B819" s="11" t="s">
        <v>714</v>
      </c>
      <c r="C819" s="13">
        <v>0</v>
      </c>
    </row>
    <row r="820" spans="1:3" ht="16.5" customHeight="1">
      <c r="A820" s="11">
        <v>2111402</v>
      </c>
      <c r="B820" s="11" t="s">
        <v>715</v>
      </c>
      <c r="C820" s="13">
        <v>0</v>
      </c>
    </row>
    <row r="821" spans="1:3" ht="16.5" customHeight="1">
      <c r="A821" s="11">
        <v>2111403</v>
      </c>
      <c r="B821" s="11" t="s">
        <v>716</v>
      </c>
      <c r="C821" s="13">
        <v>0</v>
      </c>
    </row>
    <row r="822" spans="1:3" ht="16.5" customHeight="1">
      <c r="A822" s="11">
        <v>2111404</v>
      </c>
      <c r="B822" s="11" t="s">
        <v>1321</v>
      </c>
      <c r="C822" s="13">
        <v>0</v>
      </c>
    </row>
    <row r="823" spans="1:3" ht="16.5" customHeight="1">
      <c r="A823" s="11">
        <v>2111405</v>
      </c>
      <c r="B823" s="11" t="s">
        <v>1322</v>
      </c>
      <c r="C823" s="13">
        <v>0</v>
      </c>
    </row>
    <row r="824" spans="1:3" ht="16.5" customHeight="1">
      <c r="A824" s="11">
        <v>2111406</v>
      </c>
      <c r="B824" s="11" t="s">
        <v>1323</v>
      </c>
      <c r="C824" s="13">
        <v>0</v>
      </c>
    </row>
    <row r="825" spans="1:3" ht="16.5" customHeight="1">
      <c r="A825" s="11">
        <v>2111407</v>
      </c>
      <c r="B825" s="11" t="s">
        <v>1324</v>
      </c>
      <c r="C825" s="13">
        <v>0</v>
      </c>
    </row>
    <row r="826" spans="1:3" ht="16.5" customHeight="1">
      <c r="A826" s="11">
        <v>2111408</v>
      </c>
      <c r="B826" s="11" t="s">
        <v>1325</v>
      </c>
      <c r="C826" s="13">
        <v>0</v>
      </c>
    </row>
    <row r="827" spans="1:3" ht="16.5" customHeight="1">
      <c r="A827" s="11">
        <v>2111409</v>
      </c>
      <c r="B827" s="11" t="s">
        <v>1326</v>
      </c>
      <c r="C827" s="13">
        <v>0</v>
      </c>
    </row>
    <row r="828" spans="1:3" ht="16.5" customHeight="1">
      <c r="A828" s="11">
        <v>2111410</v>
      </c>
      <c r="B828" s="11" t="s">
        <v>1327</v>
      </c>
      <c r="C828" s="13">
        <v>0</v>
      </c>
    </row>
    <row r="829" spans="1:3" ht="16.5" customHeight="1">
      <c r="A829" s="11">
        <v>2111411</v>
      </c>
      <c r="B829" s="11" t="s">
        <v>755</v>
      </c>
      <c r="C829" s="13">
        <v>0</v>
      </c>
    </row>
    <row r="830" spans="1:3" ht="16.5" customHeight="1">
      <c r="A830" s="11">
        <v>2111413</v>
      </c>
      <c r="B830" s="11" t="s">
        <v>1328</v>
      </c>
      <c r="C830" s="13">
        <v>0</v>
      </c>
    </row>
    <row r="831" spans="1:3" ht="16.5" customHeight="1">
      <c r="A831" s="11">
        <v>2111450</v>
      </c>
      <c r="B831" s="11" t="s">
        <v>723</v>
      </c>
      <c r="C831" s="13">
        <v>0</v>
      </c>
    </row>
    <row r="832" spans="1:3" ht="16.5" customHeight="1">
      <c r="A832" s="11">
        <v>2111499</v>
      </c>
      <c r="B832" s="11" t="s">
        <v>1329</v>
      </c>
      <c r="C832" s="13">
        <v>0</v>
      </c>
    </row>
    <row r="833" spans="1:3" ht="16.5" customHeight="1">
      <c r="A833" s="11">
        <v>21199</v>
      </c>
      <c r="B833" s="12" t="s">
        <v>1330</v>
      </c>
      <c r="C833" s="13">
        <f>C834</f>
        <v>2700</v>
      </c>
    </row>
    <row r="834" spans="1:3" ht="16.5" customHeight="1">
      <c r="A834" s="11">
        <v>2119901</v>
      </c>
      <c r="B834" s="11" t="s">
        <v>1331</v>
      </c>
      <c r="C834" s="13">
        <v>2700</v>
      </c>
    </row>
    <row r="835" spans="1:3" ht="16.5" customHeight="1">
      <c r="A835" s="11">
        <v>212</v>
      </c>
      <c r="B835" s="12" t="s">
        <v>1332</v>
      </c>
      <c r="C835" s="13">
        <f>SUM(C836,C847,C849,C852,C854,C856)</f>
        <v>7285</v>
      </c>
    </row>
    <row r="836" spans="1:3" ht="16.5" customHeight="1">
      <c r="A836" s="11">
        <v>21201</v>
      </c>
      <c r="B836" s="12" t="s">
        <v>1333</v>
      </c>
      <c r="C836" s="13">
        <f>SUM(C837:C846)</f>
        <v>1205</v>
      </c>
    </row>
    <row r="837" spans="1:3" ht="16.5" customHeight="1">
      <c r="A837" s="11">
        <v>2120101</v>
      </c>
      <c r="B837" s="11" t="s">
        <v>714</v>
      </c>
      <c r="C837" s="13">
        <v>399</v>
      </c>
    </row>
    <row r="838" spans="1:3" ht="16.5" customHeight="1">
      <c r="A838" s="11">
        <v>2120102</v>
      </c>
      <c r="B838" s="11" t="s">
        <v>715</v>
      </c>
      <c r="C838" s="13">
        <v>0</v>
      </c>
    </row>
    <row r="839" spans="1:3" ht="16.5" customHeight="1">
      <c r="A839" s="11">
        <v>2120103</v>
      </c>
      <c r="B839" s="11" t="s">
        <v>716</v>
      </c>
      <c r="C839" s="13">
        <v>0</v>
      </c>
    </row>
    <row r="840" spans="1:3" ht="16.5" customHeight="1">
      <c r="A840" s="11">
        <v>2120104</v>
      </c>
      <c r="B840" s="11" t="s">
        <v>1334</v>
      </c>
      <c r="C840" s="13">
        <v>0</v>
      </c>
    </row>
    <row r="841" spans="1:3" ht="16.5" customHeight="1">
      <c r="A841" s="11">
        <v>2120105</v>
      </c>
      <c r="B841" s="11" t="s">
        <v>1335</v>
      </c>
      <c r="C841" s="13">
        <v>0</v>
      </c>
    </row>
    <row r="842" spans="1:3" ht="16.5" customHeight="1">
      <c r="A842" s="11">
        <v>2120106</v>
      </c>
      <c r="B842" s="11" t="s">
        <v>1336</v>
      </c>
      <c r="C842" s="13">
        <v>0</v>
      </c>
    </row>
    <row r="843" spans="1:3" ht="16.5" customHeight="1">
      <c r="A843" s="11">
        <v>2120107</v>
      </c>
      <c r="B843" s="11" t="s">
        <v>1337</v>
      </c>
      <c r="C843" s="13">
        <v>0</v>
      </c>
    </row>
    <row r="844" spans="1:3" ht="16.5" customHeight="1">
      <c r="A844" s="11">
        <v>2120109</v>
      </c>
      <c r="B844" s="11" t="s">
        <v>1338</v>
      </c>
      <c r="C844" s="13">
        <v>0</v>
      </c>
    </row>
    <row r="845" spans="1:3" ht="16.5" customHeight="1">
      <c r="A845" s="11">
        <v>2120110</v>
      </c>
      <c r="B845" s="11" t="s">
        <v>1339</v>
      </c>
      <c r="C845" s="13">
        <v>0</v>
      </c>
    </row>
    <row r="846" spans="1:3" ht="16.5" customHeight="1">
      <c r="A846" s="11">
        <v>2120199</v>
      </c>
      <c r="B846" s="11" t="s">
        <v>1340</v>
      </c>
      <c r="C846" s="13">
        <v>806</v>
      </c>
    </row>
    <row r="847" spans="1:3" ht="16.5" customHeight="1">
      <c r="A847" s="11">
        <v>21202</v>
      </c>
      <c r="B847" s="12" t="s">
        <v>1341</v>
      </c>
      <c r="C847" s="13">
        <f>C848</f>
        <v>38</v>
      </c>
    </row>
    <row r="848" spans="1:3" ht="16.5" customHeight="1">
      <c r="A848" s="11">
        <v>2120201</v>
      </c>
      <c r="B848" s="11" t="s">
        <v>1342</v>
      </c>
      <c r="C848" s="13">
        <v>38</v>
      </c>
    </row>
    <row r="849" spans="1:3" ht="16.5" customHeight="1">
      <c r="A849" s="11">
        <v>21203</v>
      </c>
      <c r="B849" s="12" t="s">
        <v>1343</v>
      </c>
      <c r="C849" s="13">
        <f>SUM(C850:C851)</f>
        <v>5844</v>
      </c>
    </row>
    <row r="850" spans="1:3" ht="16.5" customHeight="1">
      <c r="A850" s="11">
        <v>2120303</v>
      </c>
      <c r="B850" s="11" t="s">
        <v>1344</v>
      </c>
      <c r="C850" s="13">
        <v>1017</v>
      </c>
    </row>
    <row r="851" spans="1:3" ht="16.5" customHeight="1">
      <c r="A851" s="11">
        <v>2120399</v>
      </c>
      <c r="B851" s="11" t="s">
        <v>1345</v>
      </c>
      <c r="C851" s="13">
        <v>4827</v>
      </c>
    </row>
    <row r="852" spans="1:3" ht="16.5" customHeight="1">
      <c r="A852" s="11">
        <v>21205</v>
      </c>
      <c r="B852" s="12" t="s">
        <v>1346</v>
      </c>
      <c r="C852" s="13">
        <f>C853</f>
        <v>198</v>
      </c>
    </row>
    <row r="853" spans="1:3" ht="16.5" customHeight="1">
      <c r="A853" s="11">
        <v>2120501</v>
      </c>
      <c r="B853" s="11" t="s">
        <v>1347</v>
      </c>
      <c r="C853" s="13">
        <v>198</v>
      </c>
    </row>
    <row r="854" spans="1:3" ht="16.5" customHeight="1">
      <c r="A854" s="11">
        <v>21206</v>
      </c>
      <c r="B854" s="12" t="s">
        <v>1348</v>
      </c>
      <c r="C854" s="13">
        <f>C855</f>
        <v>0</v>
      </c>
    </row>
    <row r="855" spans="1:3" ht="16.5" customHeight="1">
      <c r="A855" s="11">
        <v>2120601</v>
      </c>
      <c r="B855" s="11" t="s">
        <v>1349</v>
      </c>
      <c r="C855" s="13">
        <v>0</v>
      </c>
    </row>
    <row r="856" spans="1:3" ht="16.5" customHeight="1">
      <c r="A856" s="11">
        <v>21299</v>
      </c>
      <c r="B856" s="12" t="s">
        <v>1350</v>
      </c>
      <c r="C856" s="13">
        <f>C857</f>
        <v>0</v>
      </c>
    </row>
    <row r="857" spans="1:3" ht="16.5" customHeight="1">
      <c r="A857" s="11">
        <v>2129901</v>
      </c>
      <c r="B857" s="11" t="s">
        <v>1351</v>
      </c>
      <c r="C857" s="13">
        <v>0</v>
      </c>
    </row>
    <row r="858" spans="1:3" ht="16.5" customHeight="1">
      <c r="A858" s="11">
        <v>213</v>
      </c>
      <c r="B858" s="12" t="s">
        <v>1352</v>
      </c>
      <c r="C858" s="13">
        <f>SUM(C859,C885,C910,C938,C949,C956,C963,C966)</f>
        <v>18819</v>
      </c>
    </row>
    <row r="859" spans="1:3" ht="16.5" customHeight="1">
      <c r="A859" s="11">
        <v>21301</v>
      </c>
      <c r="B859" s="12" t="s">
        <v>1353</v>
      </c>
      <c r="C859" s="13">
        <f>SUM(C860:C884)</f>
        <v>10753</v>
      </c>
    </row>
    <row r="860" spans="1:3" ht="16.5" customHeight="1">
      <c r="A860" s="11">
        <v>2130101</v>
      </c>
      <c r="B860" s="11" t="s">
        <v>714</v>
      </c>
      <c r="C860" s="13">
        <v>592</v>
      </c>
    </row>
    <row r="861" spans="1:3" ht="16.5" customHeight="1">
      <c r="A861" s="11">
        <v>2130102</v>
      </c>
      <c r="B861" s="11" t="s">
        <v>715</v>
      </c>
      <c r="C861" s="13">
        <v>0</v>
      </c>
    </row>
    <row r="862" spans="1:3" ht="16.5" customHeight="1">
      <c r="A862" s="11">
        <v>2130103</v>
      </c>
      <c r="B862" s="11" t="s">
        <v>716</v>
      </c>
      <c r="C862" s="13">
        <v>0</v>
      </c>
    </row>
    <row r="863" spans="1:3" ht="16.5" customHeight="1">
      <c r="A863" s="11">
        <v>2130104</v>
      </c>
      <c r="B863" s="11" t="s">
        <v>723</v>
      </c>
      <c r="C863" s="13">
        <v>2616</v>
      </c>
    </row>
    <row r="864" spans="1:3" ht="16.5" customHeight="1">
      <c r="A864" s="11">
        <v>2130105</v>
      </c>
      <c r="B864" s="11" t="s">
        <v>1354</v>
      </c>
      <c r="C864" s="13">
        <v>0</v>
      </c>
    </row>
    <row r="865" spans="1:3" ht="16.5" customHeight="1">
      <c r="A865" s="11">
        <v>2130106</v>
      </c>
      <c r="B865" s="11" t="s">
        <v>1355</v>
      </c>
      <c r="C865" s="13">
        <v>0</v>
      </c>
    </row>
    <row r="866" spans="1:3" ht="16.5" customHeight="1">
      <c r="A866" s="11">
        <v>2130108</v>
      </c>
      <c r="B866" s="11" t="s">
        <v>1356</v>
      </c>
      <c r="C866" s="13">
        <v>57</v>
      </c>
    </row>
    <row r="867" spans="1:3" ht="16.5" customHeight="1">
      <c r="A867" s="11">
        <v>2130109</v>
      </c>
      <c r="B867" s="11" t="s">
        <v>1357</v>
      </c>
      <c r="C867" s="13">
        <v>13</v>
      </c>
    </row>
    <row r="868" spans="1:3" ht="16.5" customHeight="1">
      <c r="A868" s="11">
        <v>2130110</v>
      </c>
      <c r="B868" s="11" t="s">
        <v>1358</v>
      </c>
      <c r="C868" s="13">
        <v>31</v>
      </c>
    </row>
    <row r="869" spans="1:3" ht="16.5" customHeight="1">
      <c r="A869" s="11">
        <v>2130111</v>
      </c>
      <c r="B869" s="11" t="s">
        <v>1359</v>
      </c>
      <c r="C869" s="13">
        <v>0</v>
      </c>
    </row>
    <row r="870" spans="1:3" ht="16.5" customHeight="1">
      <c r="A870" s="11">
        <v>2130112</v>
      </c>
      <c r="B870" s="11" t="s">
        <v>1360</v>
      </c>
      <c r="C870" s="13">
        <v>0</v>
      </c>
    </row>
    <row r="871" spans="1:3" ht="16.5" customHeight="1">
      <c r="A871" s="11">
        <v>2130114</v>
      </c>
      <c r="B871" s="11" t="s">
        <v>1361</v>
      </c>
      <c r="C871" s="13">
        <v>0</v>
      </c>
    </row>
    <row r="872" spans="1:3" ht="16.5" customHeight="1">
      <c r="A872" s="11">
        <v>2130119</v>
      </c>
      <c r="B872" s="11" t="s">
        <v>1362</v>
      </c>
      <c r="C872" s="13">
        <v>95</v>
      </c>
    </row>
    <row r="873" spans="1:3" ht="16.5" customHeight="1">
      <c r="A873" s="11">
        <v>2130120</v>
      </c>
      <c r="B873" s="11" t="s">
        <v>1363</v>
      </c>
      <c r="C873" s="13">
        <v>0</v>
      </c>
    </row>
    <row r="874" spans="1:3" ht="16.5" customHeight="1">
      <c r="A874" s="11">
        <v>2130121</v>
      </c>
      <c r="B874" s="11" t="s">
        <v>1364</v>
      </c>
      <c r="C874" s="13">
        <v>0</v>
      </c>
    </row>
    <row r="875" spans="1:3" ht="16.5" customHeight="1">
      <c r="A875" s="11">
        <v>2130122</v>
      </c>
      <c r="B875" s="11" t="s">
        <v>1365</v>
      </c>
      <c r="C875" s="13">
        <v>371</v>
      </c>
    </row>
    <row r="876" spans="1:3" ht="16.5" customHeight="1">
      <c r="A876" s="11">
        <v>2130124</v>
      </c>
      <c r="B876" s="11" t="s">
        <v>1366</v>
      </c>
      <c r="C876" s="13">
        <v>0</v>
      </c>
    </row>
    <row r="877" spans="1:3" ht="16.5" customHeight="1">
      <c r="A877" s="11">
        <v>2130125</v>
      </c>
      <c r="B877" s="11" t="s">
        <v>1367</v>
      </c>
      <c r="C877" s="13">
        <v>0</v>
      </c>
    </row>
    <row r="878" spans="1:3" ht="16.5" customHeight="1">
      <c r="A878" s="11">
        <v>2130126</v>
      </c>
      <c r="B878" s="11" t="s">
        <v>1368</v>
      </c>
      <c r="C878" s="13">
        <v>0</v>
      </c>
    </row>
    <row r="879" spans="1:3" ht="16.5" customHeight="1">
      <c r="A879" s="11">
        <v>2130135</v>
      </c>
      <c r="B879" s="11" t="s">
        <v>1369</v>
      </c>
      <c r="C879" s="13">
        <v>2298</v>
      </c>
    </row>
    <row r="880" spans="1:3" ht="16.5" customHeight="1">
      <c r="A880" s="11">
        <v>2130142</v>
      </c>
      <c r="B880" s="11" t="s">
        <v>1370</v>
      </c>
      <c r="C880" s="13">
        <v>0</v>
      </c>
    </row>
    <row r="881" spans="1:3" ht="16.5" customHeight="1">
      <c r="A881" s="11">
        <v>2130148</v>
      </c>
      <c r="B881" s="11" t="s">
        <v>1371</v>
      </c>
      <c r="C881" s="13">
        <v>0</v>
      </c>
    </row>
    <row r="882" spans="1:3" ht="16.5" customHeight="1">
      <c r="A882" s="11">
        <v>2130152</v>
      </c>
      <c r="B882" s="11" t="s">
        <v>1372</v>
      </c>
      <c r="C882" s="13">
        <v>42</v>
      </c>
    </row>
    <row r="883" spans="1:3" ht="16.5" customHeight="1">
      <c r="A883" s="11">
        <v>2130153</v>
      </c>
      <c r="B883" s="11" t="s">
        <v>1373</v>
      </c>
      <c r="C883" s="13">
        <v>0</v>
      </c>
    </row>
    <row r="884" spans="1:3" ht="16.5" customHeight="1">
      <c r="A884" s="11">
        <v>2130199</v>
      </c>
      <c r="B884" s="11" t="s">
        <v>1374</v>
      </c>
      <c r="C884" s="13">
        <v>4638</v>
      </c>
    </row>
    <row r="885" spans="1:3" ht="16.5" customHeight="1">
      <c r="A885" s="11">
        <v>21302</v>
      </c>
      <c r="B885" s="12" t="s">
        <v>1375</v>
      </c>
      <c r="C885" s="13">
        <f>SUM(C886:C909)</f>
        <v>1859</v>
      </c>
    </row>
    <row r="886" spans="1:3" ht="16.5" customHeight="1">
      <c r="A886" s="11">
        <v>2130201</v>
      </c>
      <c r="B886" s="11" t="s">
        <v>714</v>
      </c>
      <c r="C886" s="13">
        <v>214</v>
      </c>
    </row>
    <row r="887" spans="1:3" ht="16.5" customHeight="1">
      <c r="A887" s="11">
        <v>2130202</v>
      </c>
      <c r="B887" s="11" t="s">
        <v>715</v>
      </c>
      <c r="C887" s="13">
        <v>0</v>
      </c>
    </row>
    <row r="888" spans="1:3" ht="16.5" customHeight="1">
      <c r="A888" s="11">
        <v>2130203</v>
      </c>
      <c r="B888" s="11" t="s">
        <v>716</v>
      </c>
      <c r="C888" s="13">
        <v>0</v>
      </c>
    </row>
    <row r="889" spans="1:3" ht="16.5" customHeight="1">
      <c r="A889" s="11">
        <v>2130204</v>
      </c>
      <c r="B889" s="11" t="s">
        <v>1376</v>
      </c>
      <c r="C889" s="13">
        <v>451</v>
      </c>
    </row>
    <row r="890" spans="1:3" ht="16.5" customHeight="1">
      <c r="A890" s="11">
        <v>2130205</v>
      </c>
      <c r="B890" s="11" t="s">
        <v>1377</v>
      </c>
      <c r="C890" s="13">
        <v>50</v>
      </c>
    </row>
    <row r="891" spans="1:3" ht="16.5" customHeight="1">
      <c r="A891" s="11">
        <v>2130206</v>
      </c>
      <c r="B891" s="11" t="s">
        <v>1378</v>
      </c>
      <c r="C891" s="13">
        <v>0</v>
      </c>
    </row>
    <row r="892" spans="1:3" ht="16.5" customHeight="1">
      <c r="A892" s="11">
        <v>2130207</v>
      </c>
      <c r="B892" s="11" t="s">
        <v>1379</v>
      </c>
      <c r="C892" s="13">
        <v>0</v>
      </c>
    </row>
    <row r="893" spans="1:3" ht="16.5" customHeight="1">
      <c r="A893" s="11">
        <v>2130209</v>
      </c>
      <c r="B893" s="11" t="s">
        <v>1380</v>
      </c>
      <c r="C893" s="13">
        <v>305</v>
      </c>
    </row>
    <row r="894" spans="1:3" ht="16.5" customHeight="1">
      <c r="A894" s="11">
        <v>2130210</v>
      </c>
      <c r="B894" s="11" t="s">
        <v>1381</v>
      </c>
      <c r="C894" s="13">
        <v>0</v>
      </c>
    </row>
    <row r="895" spans="1:3" ht="16.5" customHeight="1">
      <c r="A895" s="11">
        <v>2130211</v>
      </c>
      <c r="B895" s="11" t="s">
        <v>1382</v>
      </c>
      <c r="C895" s="13">
        <v>0</v>
      </c>
    </row>
    <row r="896" spans="1:3" ht="16.5" customHeight="1">
      <c r="A896" s="11">
        <v>2130212</v>
      </c>
      <c r="B896" s="11" t="s">
        <v>1383</v>
      </c>
      <c r="C896" s="13">
        <v>0</v>
      </c>
    </row>
    <row r="897" spans="1:3" ht="16.5" customHeight="1">
      <c r="A897" s="11">
        <v>2130213</v>
      </c>
      <c r="B897" s="11" t="s">
        <v>1384</v>
      </c>
      <c r="C897" s="13">
        <v>0</v>
      </c>
    </row>
    <row r="898" spans="1:3" ht="16.5" customHeight="1">
      <c r="A898" s="11">
        <v>2130217</v>
      </c>
      <c r="B898" s="11" t="s">
        <v>1385</v>
      </c>
      <c r="C898" s="13">
        <v>0</v>
      </c>
    </row>
    <row r="899" spans="1:3" ht="16.5" customHeight="1">
      <c r="A899" s="11">
        <v>2130220</v>
      </c>
      <c r="B899" s="11" t="s">
        <v>1386</v>
      </c>
      <c r="C899" s="13">
        <v>0</v>
      </c>
    </row>
    <row r="900" spans="1:3" ht="16.5" customHeight="1">
      <c r="A900" s="11">
        <v>2130221</v>
      </c>
      <c r="B900" s="11" t="s">
        <v>1387</v>
      </c>
      <c r="C900" s="13">
        <v>0</v>
      </c>
    </row>
    <row r="901" spans="1:3" ht="16.5" customHeight="1">
      <c r="A901" s="11">
        <v>2130223</v>
      </c>
      <c r="B901" s="11" t="s">
        <v>1388</v>
      </c>
      <c r="C901" s="13">
        <v>0</v>
      </c>
    </row>
    <row r="902" spans="1:3" ht="16.5" customHeight="1">
      <c r="A902" s="11">
        <v>2130226</v>
      </c>
      <c r="B902" s="11" t="s">
        <v>1389</v>
      </c>
      <c r="C902" s="13">
        <v>0</v>
      </c>
    </row>
    <row r="903" spans="1:3" ht="16.5" customHeight="1">
      <c r="A903" s="11">
        <v>2130227</v>
      </c>
      <c r="B903" s="11" t="s">
        <v>1390</v>
      </c>
      <c r="C903" s="13">
        <v>0</v>
      </c>
    </row>
    <row r="904" spans="1:3" ht="16.5" customHeight="1">
      <c r="A904" s="11">
        <v>2130232</v>
      </c>
      <c r="B904" s="11" t="s">
        <v>1391</v>
      </c>
      <c r="C904" s="13">
        <v>0</v>
      </c>
    </row>
    <row r="905" spans="1:3" ht="16.5" customHeight="1">
      <c r="A905" s="11">
        <v>2130234</v>
      </c>
      <c r="B905" s="11" t="s">
        <v>1392</v>
      </c>
      <c r="C905" s="13">
        <v>20</v>
      </c>
    </row>
    <row r="906" spans="1:3" ht="16.5" customHeight="1">
      <c r="A906" s="11">
        <v>2130235</v>
      </c>
      <c r="B906" s="11" t="s">
        <v>1393</v>
      </c>
      <c r="C906" s="13">
        <v>0</v>
      </c>
    </row>
    <row r="907" spans="1:3" ht="16.5" customHeight="1">
      <c r="A907" s="11">
        <v>2130236</v>
      </c>
      <c r="B907" s="11" t="s">
        <v>1394</v>
      </c>
      <c r="C907" s="13">
        <v>50</v>
      </c>
    </row>
    <row r="908" spans="1:3" ht="16.5" customHeight="1">
      <c r="A908" s="11">
        <v>2130237</v>
      </c>
      <c r="B908" s="11" t="s">
        <v>1360</v>
      </c>
      <c r="C908" s="13">
        <v>0</v>
      </c>
    </row>
    <row r="909" spans="1:3" ht="16.5" customHeight="1">
      <c r="A909" s="11">
        <v>2130299</v>
      </c>
      <c r="B909" s="11" t="s">
        <v>1395</v>
      </c>
      <c r="C909" s="13">
        <v>769</v>
      </c>
    </row>
    <row r="910" spans="1:3" ht="16.5" customHeight="1">
      <c r="A910" s="11">
        <v>21303</v>
      </c>
      <c r="B910" s="12" t="s">
        <v>1396</v>
      </c>
      <c r="C910" s="13">
        <f>SUM(C911:C937)</f>
        <v>1616</v>
      </c>
    </row>
    <row r="911" spans="1:3" ht="16.5" customHeight="1">
      <c r="A911" s="11">
        <v>2130301</v>
      </c>
      <c r="B911" s="11" t="s">
        <v>714</v>
      </c>
      <c r="C911" s="13">
        <v>280</v>
      </c>
    </row>
    <row r="912" spans="1:3" ht="16.5" customHeight="1">
      <c r="A912" s="11">
        <v>2130302</v>
      </c>
      <c r="B912" s="11" t="s">
        <v>715</v>
      </c>
      <c r="C912" s="13">
        <v>0</v>
      </c>
    </row>
    <row r="913" spans="1:3" ht="16.5" customHeight="1">
      <c r="A913" s="11">
        <v>2130303</v>
      </c>
      <c r="B913" s="11" t="s">
        <v>716</v>
      </c>
      <c r="C913" s="13">
        <v>0</v>
      </c>
    </row>
    <row r="914" spans="1:3" ht="16.5" customHeight="1">
      <c r="A914" s="11">
        <v>2130304</v>
      </c>
      <c r="B914" s="11" t="s">
        <v>1397</v>
      </c>
      <c r="C914" s="13">
        <v>472</v>
      </c>
    </row>
    <row r="915" spans="1:3" ht="16.5" customHeight="1">
      <c r="A915" s="11">
        <v>2130305</v>
      </c>
      <c r="B915" s="11" t="s">
        <v>1398</v>
      </c>
      <c r="C915" s="13">
        <v>0</v>
      </c>
    </row>
    <row r="916" spans="1:3" ht="16.5" customHeight="1">
      <c r="A916" s="11">
        <v>2130306</v>
      </c>
      <c r="B916" s="11" t="s">
        <v>1399</v>
      </c>
      <c r="C916" s="13">
        <v>30</v>
      </c>
    </row>
    <row r="917" spans="1:3" ht="16.5" customHeight="1">
      <c r="A917" s="11">
        <v>2130307</v>
      </c>
      <c r="B917" s="11" t="s">
        <v>1400</v>
      </c>
      <c r="C917" s="13">
        <v>0</v>
      </c>
    </row>
    <row r="918" spans="1:3" ht="16.5" customHeight="1">
      <c r="A918" s="11">
        <v>2130308</v>
      </c>
      <c r="B918" s="11" t="s">
        <v>1401</v>
      </c>
      <c r="C918" s="13">
        <v>0</v>
      </c>
    </row>
    <row r="919" spans="1:3" ht="16.5" customHeight="1">
      <c r="A919" s="11">
        <v>2130309</v>
      </c>
      <c r="B919" s="11" t="s">
        <v>1402</v>
      </c>
      <c r="C919" s="13">
        <v>5</v>
      </c>
    </row>
    <row r="920" spans="1:3" ht="16.5" customHeight="1">
      <c r="A920" s="11">
        <v>2130310</v>
      </c>
      <c r="B920" s="11" t="s">
        <v>1403</v>
      </c>
      <c r="C920" s="13">
        <v>2</v>
      </c>
    </row>
    <row r="921" spans="1:3" ht="16.5" customHeight="1">
      <c r="A921" s="11">
        <v>2130311</v>
      </c>
      <c r="B921" s="11" t="s">
        <v>1404</v>
      </c>
      <c r="C921" s="13">
        <v>0</v>
      </c>
    </row>
    <row r="922" spans="1:3" ht="16.5" customHeight="1">
      <c r="A922" s="11">
        <v>2130312</v>
      </c>
      <c r="B922" s="11" t="s">
        <v>1405</v>
      </c>
      <c r="C922" s="13">
        <v>48</v>
      </c>
    </row>
    <row r="923" spans="1:3" ht="16.5" customHeight="1">
      <c r="A923" s="11">
        <v>2130313</v>
      </c>
      <c r="B923" s="11" t="s">
        <v>1406</v>
      </c>
      <c r="C923" s="13">
        <v>0</v>
      </c>
    </row>
    <row r="924" spans="1:3" ht="16.5" customHeight="1">
      <c r="A924" s="11">
        <v>2130314</v>
      </c>
      <c r="B924" s="11" t="s">
        <v>1407</v>
      </c>
      <c r="C924" s="13">
        <v>125</v>
      </c>
    </row>
    <row r="925" spans="1:3" ht="16.5" customHeight="1">
      <c r="A925" s="11">
        <v>2130315</v>
      </c>
      <c r="B925" s="11" t="s">
        <v>1408</v>
      </c>
      <c r="C925" s="13">
        <v>1</v>
      </c>
    </row>
    <row r="926" spans="1:3" ht="16.5" customHeight="1">
      <c r="A926" s="11">
        <v>2130316</v>
      </c>
      <c r="B926" s="11" t="s">
        <v>1409</v>
      </c>
      <c r="C926" s="13">
        <v>0</v>
      </c>
    </row>
    <row r="927" spans="1:3" ht="16.5" customHeight="1">
      <c r="A927" s="11">
        <v>2130317</v>
      </c>
      <c r="B927" s="11" t="s">
        <v>1410</v>
      </c>
      <c r="C927" s="13">
        <v>0</v>
      </c>
    </row>
    <row r="928" spans="1:3" ht="16.5" customHeight="1">
      <c r="A928" s="11">
        <v>2130318</v>
      </c>
      <c r="B928" s="11" t="s">
        <v>1411</v>
      </c>
      <c r="C928" s="13">
        <v>0</v>
      </c>
    </row>
    <row r="929" spans="1:3" ht="16.5" customHeight="1">
      <c r="A929" s="11">
        <v>2130319</v>
      </c>
      <c r="B929" s="11" t="s">
        <v>1412</v>
      </c>
      <c r="C929" s="13">
        <v>0</v>
      </c>
    </row>
    <row r="930" spans="1:3" ht="16.5" customHeight="1">
      <c r="A930" s="11">
        <v>2130321</v>
      </c>
      <c r="B930" s="11" t="s">
        <v>1413</v>
      </c>
      <c r="C930" s="13">
        <v>0</v>
      </c>
    </row>
    <row r="931" spans="1:3" ht="16.5" customHeight="1">
      <c r="A931" s="11">
        <v>2130322</v>
      </c>
      <c r="B931" s="11" t="s">
        <v>1414</v>
      </c>
      <c r="C931" s="13">
        <v>165</v>
      </c>
    </row>
    <row r="932" spans="1:3" ht="16.5" customHeight="1">
      <c r="A932" s="11">
        <v>2130333</v>
      </c>
      <c r="B932" s="11" t="s">
        <v>1388</v>
      </c>
      <c r="C932" s="13">
        <v>0</v>
      </c>
    </row>
    <row r="933" spans="1:3" ht="16.5" customHeight="1">
      <c r="A933" s="11">
        <v>2130334</v>
      </c>
      <c r="B933" s="11" t="s">
        <v>1415</v>
      </c>
      <c r="C933" s="13">
        <v>0</v>
      </c>
    </row>
    <row r="934" spans="1:3" ht="16.5" customHeight="1">
      <c r="A934" s="11">
        <v>2130335</v>
      </c>
      <c r="B934" s="11" t="s">
        <v>1416</v>
      </c>
      <c r="C934" s="13">
        <v>0</v>
      </c>
    </row>
    <row r="935" spans="1:3" ht="16.5" customHeight="1">
      <c r="A935" s="11">
        <v>2130336</v>
      </c>
      <c r="B935" s="11" t="s">
        <v>1417</v>
      </c>
      <c r="C935" s="13">
        <v>0</v>
      </c>
    </row>
    <row r="936" spans="1:3" ht="16.5" customHeight="1">
      <c r="A936" s="11">
        <v>2130337</v>
      </c>
      <c r="B936" s="11" t="s">
        <v>1418</v>
      </c>
      <c r="C936" s="13">
        <v>0</v>
      </c>
    </row>
    <row r="937" spans="1:3" ht="16.5" customHeight="1">
      <c r="A937" s="11">
        <v>2130399</v>
      </c>
      <c r="B937" s="11" t="s">
        <v>1419</v>
      </c>
      <c r="C937" s="13">
        <v>488</v>
      </c>
    </row>
    <row r="938" spans="1:3" ht="16.5" customHeight="1">
      <c r="A938" s="11">
        <v>21305</v>
      </c>
      <c r="B938" s="12" t="s">
        <v>1420</v>
      </c>
      <c r="C938" s="13">
        <f>SUM(C939:C948)</f>
        <v>749</v>
      </c>
    </row>
    <row r="939" spans="1:3" ht="16.5" customHeight="1">
      <c r="A939" s="11">
        <v>2130501</v>
      </c>
      <c r="B939" s="11" t="s">
        <v>714</v>
      </c>
      <c r="C939" s="13">
        <v>0</v>
      </c>
    </row>
    <row r="940" spans="1:3" ht="16.5" customHeight="1">
      <c r="A940" s="11">
        <v>2130502</v>
      </c>
      <c r="B940" s="11" t="s">
        <v>715</v>
      </c>
      <c r="C940" s="13">
        <v>0</v>
      </c>
    </row>
    <row r="941" spans="1:3" ht="16.5" customHeight="1">
      <c r="A941" s="11">
        <v>2130503</v>
      </c>
      <c r="B941" s="11" t="s">
        <v>716</v>
      </c>
      <c r="C941" s="13">
        <v>0</v>
      </c>
    </row>
    <row r="942" spans="1:3" ht="16.5" customHeight="1">
      <c r="A942" s="11">
        <v>2130504</v>
      </c>
      <c r="B942" s="11" t="s">
        <v>1421</v>
      </c>
      <c r="C942" s="13">
        <v>0</v>
      </c>
    </row>
    <row r="943" spans="1:3" ht="16.5" customHeight="1">
      <c r="A943" s="11">
        <v>2130505</v>
      </c>
      <c r="B943" s="11" t="s">
        <v>1422</v>
      </c>
      <c r="C943" s="13">
        <v>0</v>
      </c>
    </row>
    <row r="944" spans="1:3" ht="16.5" customHeight="1">
      <c r="A944" s="11">
        <v>2130506</v>
      </c>
      <c r="B944" s="11" t="s">
        <v>1423</v>
      </c>
      <c r="C944" s="13">
        <v>0</v>
      </c>
    </row>
    <row r="945" spans="1:3" ht="16.5" customHeight="1">
      <c r="A945" s="11">
        <v>2130507</v>
      </c>
      <c r="B945" s="11" t="s">
        <v>1424</v>
      </c>
      <c r="C945" s="13">
        <v>8</v>
      </c>
    </row>
    <row r="946" spans="1:3" ht="16.5" customHeight="1">
      <c r="A946" s="11">
        <v>2130508</v>
      </c>
      <c r="B946" s="11" t="s">
        <v>1425</v>
      </c>
      <c r="C946" s="13">
        <v>0</v>
      </c>
    </row>
    <row r="947" spans="1:3" ht="16.5" customHeight="1">
      <c r="A947" s="11">
        <v>2130550</v>
      </c>
      <c r="B947" s="11" t="s">
        <v>1426</v>
      </c>
      <c r="C947" s="13">
        <v>0</v>
      </c>
    </row>
    <row r="948" spans="1:3" ht="16.5" customHeight="1">
      <c r="A948" s="11">
        <v>2130599</v>
      </c>
      <c r="B948" s="11" t="s">
        <v>1427</v>
      </c>
      <c r="C948" s="13">
        <v>741</v>
      </c>
    </row>
    <row r="949" spans="1:3" ht="16.5" customHeight="1">
      <c r="A949" s="11">
        <v>21307</v>
      </c>
      <c r="B949" s="12" t="s">
        <v>1428</v>
      </c>
      <c r="C949" s="13">
        <f>SUM(C950:C955)</f>
        <v>764</v>
      </c>
    </row>
    <row r="950" spans="1:3" ht="16.5" customHeight="1">
      <c r="A950" s="11">
        <v>2130701</v>
      </c>
      <c r="B950" s="11" t="s">
        <v>1429</v>
      </c>
      <c r="C950" s="13">
        <v>664</v>
      </c>
    </row>
    <row r="951" spans="1:3" ht="16.5" customHeight="1">
      <c r="A951" s="11">
        <v>2130704</v>
      </c>
      <c r="B951" s="11" t="s">
        <v>1430</v>
      </c>
      <c r="C951" s="13">
        <v>0</v>
      </c>
    </row>
    <row r="952" spans="1:3" ht="16.5" customHeight="1">
      <c r="A952" s="11">
        <v>2130705</v>
      </c>
      <c r="B952" s="11" t="s">
        <v>1431</v>
      </c>
      <c r="C952" s="13">
        <v>0</v>
      </c>
    </row>
    <row r="953" spans="1:3" ht="16.5" customHeight="1">
      <c r="A953" s="11">
        <v>2130706</v>
      </c>
      <c r="B953" s="11" t="s">
        <v>1432</v>
      </c>
      <c r="C953" s="13">
        <v>100</v>
      </c>
    </row>
    <row r="954" spans="1:3" ht="16.5" customHeight="1">
      <c r="A954" s="11">
        <v>2130707</v>
      </c>
      <c r="B954" s="11" t="s">
        <v>1433</v>
      </c>
      <c r="C954" s="13">
        <v>0</v>
      </c>
    </row>
    <row r="955" spans="1:3" ht="16.5" customHeight="1">
      <c r="A955" s="11">
        <v>2130799</v>
      </c>
      <c r="B955" s="11" t="s">
        <v>1434</v>
      </c>
      <c r="C955" s="13">
        <v>0</v>
      </c>
    </row>
    <row r="956" spans="1:3" ht="16.5" customHeight="1">
      <c r="A956" s="11">
        <v>21308</v>
      </c>
      <c r="B956" s="12" t="s">
        <v>1435</v>
      </c>
      <c r="C956" s="13">
        <f>SUM(C957:C962)</f>
        <v>3078</v>
      </c>
    </row>
    <row r="957" spans="1:3" ht="16.5" customHeight="1">
      <c r="A957" s="11">
        <v>2130801</v>
      </c>
      <c r="B957" s="11" t="s">
        <v>1436</v>
      </c>
      <c r="C957" s="13">
        <v>0</v>
      </c>
    </row>
    <row r="958" spans="1:3" ht="16.5" customHeight="1">
      <c r="A958" s="11">
        <v>2130802</v>
      </c>
      <c r="B958" s="11" t="s">
        <v>1437</v>
      </c>
      <c r="C958" s="13">
        <v>0</v>
      </c>
    </row>
    <row r="959" spans="1:3" ht="16.5" customHeight="1">
      <c r="A959" s="11">
        <v>2130803</v>
      </c>
      <c r="B959" s="11" t="s">
        <v>1438</v>
      </c>
      <c r="C959" s="13">
        <v>2919</v>
      </c>
    </row>
    <row r="960" spans="1:3" ht="16.5" customHeight="1">
      <c r="A960" s="11">
        <v>2130804</v>
      </c>
      <c r="B960" s="11" t="s">
        <v>1439</v>
      </c>
      <c r="C960" s="13">
        <v>0</v>
      </c>
    </row>
    <row r="961" spans="1:3" ht="16.5" customHeight="1">
      <c r="A961" s="11">
        <v>2130805</v>
      </c>
      <c r="B961" s="11" t="s">
        <v>1440</v>
      </c>
      <c r="C961" s="13">
        <v>0</v>
      </c>
    </row>
    <row r="962" spans="1:3" ht="16.5" customHeight="1">
      <c r="A962" s="11">
        <v>2130899</v>
      </c>
      <c r="B962" s="11" t="s">
        <v>1441</v>
      </c>
      <c r="C962" s="13">
        <v>159</v>
      </c>
    </row>
    <row r="963" spans="1:3" ht="16.5" customHeight="1">
      <c r="A963" s="11">
        <v>21309</v>
      </c>
      <c r="B963" s="12" t="s">
        <v>1442</v>
      </c>
      <c r="C963" s="13">
        <f>SUM(C964:C965)</f>
        <v>0</v>
      </c>
    </row>
    <row r="964" spans="1:3" ht="16.5" customHeight="1">
      <c r="A964" s="11">
        <v>2130901</v>
      </c>
      <c r="B964" s="11" t="s">
        <v>1443</v>
      </c>
      <c r="C964" s="13">
        <v>0</v>
      </c>
    </row>
    <row r="965" spans="1:3" ht="16.5" customHeight="1">
      <c r="A965" s="11">
        <v>2130999</v>
      </c>
      <c r="B965" s="11" t="s">
        <v>1444</v>
      </c>
      <c r="C965" s="13">
        <v>0</v>
      </c>
    </row>
    <row r="966" spans="1:3" ht="16.5" customHeight="1">
      <c r="A966" s="11">
        <v>21399</v>
      </c>
      <c r="B966" s="12" t="s">
        <v>1445</v>
      </c>
      <c r="C966" s="13">
        <f>C967+C968</f>
        <v>0</v>
      </c>
    </row>
    <row r="967" spans="1:3" ht="16.5" customHeight="1">
      <c r="A967" s="11">
        <v>2139901</v>
      </c>
      <c r="B967" s="11" t="s">
        <v>1446</v>
      </c>
      <c r="C967" s="13">
        <v>0</v>
      </c>
    </row>
    <row r="968" spans="1:3" ht="16.5" customHeight="1">
      <c r="A968" s="11">
        <v>2139999</v>
      </c>
      <c r="B968" s="11" t="s">
        <v>1447</v>
      </c>
      <c r="C968" s="13">
        <v>0</v>
      </c>
    </row>
    <row r="969" spans="1:3" ht="16.5" customHeight="1">
      <c r="A969" s="11">
        <v>214</v>
      </c>
      <c r="B969" s="12" t="s">
        <v>1448</v>
      </c>
      <c r="C969" s="13">
        <f>SUM(C970,C993,C1003,C1013,C1018,C1025,C1030)</f>
        <v>641</v>
      </c>
    </row>
    <row r="970" spans="1:3" ht="16.5" customHeight="1">
      <c r="A970" s="11">
        <v>21401</v>
      </c>
      <c r="B970" s="12" t="s">
        <v>1449</v>
      </c>
      <c r="C970" s="13">
        <f>SUM(C971:C992)</f>
        <v>640</v>
      </c>
    </row>
    <row r="971" spans="1:3" ht="16.5" customHeight="1">
      <c r="A971" s="11">
        <v>2140101</v>
      </c>
      <c r="B971" s="11" t="s">
        <v>714</v>
      </c>
      <c r="C971" s="13">
        <v>118</v>
      </c>
    </row>
    <row r="972" spans="1:3" ht="16.5" customHeight="1">
      <c r="A972" s="11">
        <v>2140102</v>
      </c>
      <c r="B972" s="11" t="s">
        <v>715</v>
      </c>
      <c r="C972" s="13">
        <v>0</v>
      </c>
    </row>
    <row r="973" spans="1:3" ht="16.5" customHeight="1">
      <c r="A973" s="11">
        <v>2140103</v>
      </c>
      <c r="B973" s="11" t="s">
        <v>716</v>
      </c>
      <c r="C973" s="13">
        <v>0</v>
      </c>
    </row>
    <row r="974" spans="1:3" ht="16.5" customHeight="1">
      <c r="A974" s="11">
        <v>2140104</v>
      </c>
      <c r="B974" s="11" t="s">
        <v>1450</v>
      </c>
      <c r="C974" s="13">
        <v>0</v>
      </c>
    </row>
    <row r="975" spans="1:3" ht="16.5" customHeight="1">
      <c r="A975" s="11">
        <v>2140106</v>
      </c>
      <c r="B975" s="11" t="s">
        <v>1451</v>
      </c>
      <c r="C975" s="13">
        <v>70</v>
      </c>
    </row>
    <row r="976" spans="1:3" ht="16.5" customHeight="1">
      <c r="A976" s="11">
        <v>2140109</v>
      </c>
      <c r="B976" s="11" t="s">
        <v>1452</v>
      </c>
      <c r="C976" s="13">
        <v>0</v>
      </c>
    </row>
    <row r="977" spans="1:3" ht="16.5" customHeight="1">
      <c r="A977" s="11">
        <v>2140110</v>
      </c>
      <c r="B977" s="11" t="s">
        <v>1453</v>
      </c>
      <c r="C977" s="13">
        <v>0</v>
      </c>
    </row>
    <row r="978" spans="1:3" ht="16.5" customHeight="1">
      <c r="A978" s="11">
        <v>2140111</v>
      </c>
      <c r="B978" s="11" t="s">
        <v>1454</v>
      </c>
      <c r="C978" s="13">
        <v>0</v>
      </c>
    </row>
    <row r="979" spans="1:3" ht="16.5" customHeight="1">
      <c r="A979" s="11">
        <v>2140112</v>
      </c>
      <c r="B979" s="11" t="s">
        <v>1455</v>
      </c>
      <c r="C979" s="13">
        <v>68</v>
      </c>
    </row>
    <row r="980" spans="1:3" ht="16.5" customHeight="1">
      <c r="A980" s="11">
        <v>2140114</v>
      </c>
      <c r="B980" s="11" t="s">
        <v>1456</v>
      </c>
      <c r="C980" s="13">
        <v>0</v>
      </c>
    </row>
    <row r="981" spans="1:3" ht="16.5" customHeight="1">
      <c r="A981" s="11">
        <v>2140122</v>
      </c>
      <c r="B981" s="11" t="s">
        <v>1457</v>
      </c>
      <c r="C981" s="13">
        <v>0</v>
      </c>
    </row>
    <row r="982" spans="1:3" ht="16.5" customHeight="1">
      <c r="A982" s="11">
        <v>2140123</v>
      </c>
      <c r="B982" s="11" t="s">
        <v>1458</v>
      </c>
      <c r="C982" s="13">
        <v>0</v>
      </c>
    </row>
    <row r="983" spans="1:3" ht="16.5" customHeight="1">
      <c r="A983" s="11">
        <v>2140127</v>
      </c>
      <c r="B983" s="11" t="s">
        <v>1459</v>
      </c>
      <c r="C983" s="13">
        <v>0</v>
      </c>
    </row>
    <row r="984" spans="1:3" ht="16.5" customHeight="1">
      <c r="A984" s="11">
        <v>2140128</v>
      </c>
      <c r="B984" s="11" t="s">
        <v>1460</v>
      </c>
      <c r="C984" s="13">
        <v>0</v>
      </c>
    </row>
    <row r="985" spans="1:3" ht="16.5" customHeight="1">
      <c r="A985" s="11">
        <v>2140129</v>
      </c>
      <c r="B985" s="11" t="s">
        <v>1461</v>
      </c>
      <c r="C985" s="13">
        <v>0</v>
      </c>
    </row>
    <row r="986" spans="1:3" ht="16.5" customHeight="1">
      <c r="A986" s="11">
        <v>2140130</v>
      </c>
      <c r="B986" s="11" t="s">
        <v>1462</v>
      </c>
      <c r="C986" s="13">
        <v>0</v>
      </c>
    </row>
    <row r="987" spans="1:3" ht="16.5" customHeight="1">
      <c r="A987" s="11">
        <v>2140131</v>
      </c>
      <c r="B987" s="11" t="s">
        <v>1463</v>
      </c>
      <c r="C987" s="13">
        <v>0</v>
      </c>
    </row>
    <row r="988" spans="1:3" ht="16.5" customHeight="1">
      <c r="A988" s="11">
        <v>2140133</v>
      </c>
      <c r="B988" s="11" t="s">
        <v>1464</v>
      </c>
      <c r="C988" s="13">
        <v>0</v>
      </c>
    </row>
    <row r="989" spans="1:3" ht="16.5" customHeight="1">
      <c r="A989" s="11">
        <v>2140136</v>
      </c>
      <c r="B989" s="11" t="s">
        <v>1465</v>
      </c>
      <c r="C989" s="13">
        <v>0</v>
      </c>
    </row>
    <row r="990" spans="1:3" ht="16.5" customHeight="1">
      <c r="A990" s="11">
        <v>2140138</v>
      </c>
      <c r="B990" s="11" t="s">
        <v>1466</v>
      </c>
      <c r="C990" s="13">
        <v>0</v>
      </c>
    </row>
    <row r="991" spans="1:3" ht="16.5" customHeight="1">
      <c r="A991" s="11">
        <v>2140139</v>
      </c>
      <c r="B991" s="11" t="s">
        <v>1467</v>
      </c>
      <c r="C991" s="13">
        <v>0</v>
      </c>
    </row>
    <row r="992" spans="1:3" ht="16.5" customHeight="1">
      <c r="A992" s="11">
        <v>2140199</v>
      </c>
      <c r="B992" s="11" t="s">
        <v>1468</v>
      </c>
      <c r="C992" s="13">
        <v>384</v>
      </c>
    </row>
    <row r="993" spans="1:3" ht="16.5" customHeight="1">
      <c r="A993" s="11">
        <v>21402</v>
      </c>
      <c r="B993" s="12" t="s">
        <v>1469</v>
      </c>
      <c r="C993" s="13">
        <f>SUM(C994:C1002)</f>
        <v>0</v>
      </c>
    </row>
    <row r="994" spans="1:3" ht="16.5" customHeight="1">
      <c r="A994" s="11">
        <v>2140201</v>
      </c>
      <c r="B994" s="11" t="s">
        <v>714</v>
      </c>
      <c r="C994" s="13">
        <v>0</v>
      </c>
    </row>
    <row r="995" spans="1:3" ht="16.5" customHeight="1">
      <c r="A995" s="11">
        <v>2140202</v>
      </c>
      <c r="B995" s="11" t="s">
        <v>715</v>
      </c>
      <c r="C995" s="13">
        <v>0</v>
      </c>
    </row>
    <row r="996" spans="1:3" ht="16.5" customHeight="1">
      <c r="A996" s="11">
        <v>2140203</v>
      </c>
      <c r="B996" s="11" t="s">
        <v>716</v>
      </c>
      <c r="C996" s="13">
        <v>0</v>
      </c>
    </row>
    <row r="997" spans="1:3" ht="16.5" customHeight="1">
      <c r="A997" s="11">
        <v>2140204</v>
      </c>
      <c r="B997" s="11" t="s">
        <v>1470</v>
      </c>
      <c r="C997" s="13">
        <v>0</v>
      </c>
    </row>
    <row r="998" spans="1:3" ht="16.5" customHeight="1">
      <c r="A998" s="11">
        <v>2140205</v>
      </c>
      <c r="B998" s="11" t="s">
        <v>1471</v>
      </c>
      <c r="C998" s="13">
        <v>0</v>
      </c>
    </row>
    <row r="999" spans="1:3" ht="16.5" customHeight="1">
      <c r="A999" s="11">
        <v>2140206</v>
      </c>
      <c r="B999" s="11" t="s">
        <v>1472</v>
      </c>
      <c r="C999" s="13">
        <v>0</v>
      </c>
    </row>
    <row r="1000" spans="1:3" ht="16.5" customHeight="1">
      <c r="A1000" s="11">
        <v>2140207</v>
      </c>
      <c r="B1000" s="11" t="s">
        <v>1473</v>
      </c>
      <c r="C1000" s="13">
        <v>0</v>
      </c>
    </row>
    <row r="1001" spans="1:3" ht="16.5" customHeight="1">
      <c r="A1001" s="11">
        <v>2140208</v>
      </c>
      <c r="B1001" s="11" t="s">
        <v>1474</v>
      </c>
      <c r="C1001" s="13">
        <v>0</v>
      </c>
    </row>
    <row r="1002" spans="1:3" ht="16.5" customHeight="1">
      <c r="A1002" s="11">
        <v>2140299</v>
      </c>
      <c r="B1002" s="11" t="s">
        <v>1475</v>
      </c>
      <c r="C1002" s="13">
        <v>0</v>
      </c>
    </row>
    <row r="1003" spans="1:3" ht="16.5" customHeight="1">
      <c r="A1003" s="11">
        <v>21403</v>
      </c>
      <c r="B1003" s="12" t="s">
        <v>1476</v>
      </c>
      <c r="C1003" s="13">
        <f>SUM(C1004:C1012)</f>
        <v>0</v>
      </c>
    </row>
    <row r="1004" spans="1:3" ht="16.5" customHeight="1">
      <c r="A1004" s="11">
        <v>2140301</v>
      </c>
      <c r="B1004" s="11" t="s">
        <v>714</v>
      </c>
      <c r="C1004" s="13">
        <v>0</v>
      </c>
    </row>
    <row r="1005" spans="1:3" ht="16.5" customHeight="1">
      <c r="A1005" s="11">
        <v>2140302</v>
      </c>
      <c r="B1005" s="11" t="s">
        <v>715</v>
      </c>
      <c r="C1005" s="13">
        <v>0</v>
      </c>
    </row>
    <row r="1006" spans="1:3" ht="16.5" customHeight="1">
      <c r="A1006" s="11">
        <v>2140303</v>
      </c>
      <c r="B1006" s="11" t="s">
        <v>716</v>
      </c>
      <c r="C1006" s="13">
        <v>0</v>
      </c>
    </row>
    <row r="1007" spans="1:3" ht="16.5" customHeight="1">
      <c r="A1007" s="11">
        <v>2140304</v>
      </c>
      <c r="B1007" s="11" t="s">
        <v>1477</v>
      </c>
      <c r="C1007" s="13">
        <v>0</v>
      </c>
    </row>
    <row r="1008" spans="1:3" ht="16.5" customHeight="1">
      <c r="A1008" s="11">
        <v>2140305</v>
      </c>
      <c r="B1008" s="11" t="s">
        <v>1478</v>
      </c>
      <c r="C1008" s="13">
        <v>0</v>
      </c>
    </row>
    <row r="1009" spans="1:3" ht="16.5" customHeight="1">
      <c r="A1009" s="11">
        <v>2140306</v>
      </c>
      <c r="B1009" s="11" t="s">
        <v>1479</v>
      </c>
      <c r="C1009" s="13">
        <v>0</v>
      </c>
    </row>
    <row r="1010" spans="1:3" ht="16.5" customHeight="1">
      <c r="A1010" s="11">
        <v>2140307</v>
      </c>
      <c r="B1010" s="11" t="s">
        <v>1480</v>
      </c>
      <c r="C1010" s="13">
        <v>0</v>
      </c>
    </row>
    <row r="1011" spans="1:3" ht="16.5" customHeight="1">
      <c r="A1011" s="11">
        <v>2140308</v>
      </c>
      <c r="B1011" s="11" t="s">
        <v>1481</v>
      </c>
      <c r="C1011" s="13">
        <v>0</v>
      </c>
    </row>
    <row r="1012" spans="1:3" ht="16.5" customHeight="1">
      <c r="A1012" s="11">
        <v>2140399</v>
      </c>
      <c r="B1012" s="11" t="s">
        <v>1482</v>
      </c>
      <c r="C1012" s="13">
        <v>0</v>
      </c>
    </row>
    <row r="1013" spans="1:3" ht="16.5" customHeight="1">
      <c r="A1013" s="11">
        <v>21404</v>
      </c>
      <c r="B1013" s="12" t="s">
        <v>1483</v>
      </c>
      <c r="C1013" s="13">
        <f>SUM(C1014:C1017)</f>
        <v>0</v>
      </c>
    </row>
    <row r="1014" spans="1:3" ht="16.5" customHeight="1">
      <c r="A1014" s="11">
        <v>2140401</v>
      </c>
      <c r="B1014" s="11" t="s">
        <v>1484</v>
      </c>
      <c r="C1014" s="13">
        <v>0</v>
      </c>
    </row>
    <row r="1015" spans="1:3" ht="16.5" customHeight="1">
      <c r="A1015" s="11">
        <v>2140402</v>
      </c>
      <c r="B1015" s="11" t="s">
        <v>1485</v>
      </c>
      <c r="C1015" s="13">
        <v>0</v>
      </c>
    </row>
    <row r="1016" spans="1:3" ht="16.5" customHeight="1">
      <c r="A1016" s="11">
        <v>2140403</v>
      </c>
      <c r="B1016" s="11" t="s">
        <v>1486</v>
      </c>
      <c r="C1016" s="13">
        <v>0</v>
      </c>
    </row>
    <row r="1017" spans="1:3" ht="16.5" customHeight="1">
      <c r="A1017" s="11">
        <v>2140499</v>
      </c>
      <c r="B1017" s="11" t="s">
        <v>1487</v>
      </c>
      <c r="C1017" s="13">
        <v>0</v>
      </c>
    </row>
    <row r="1018" spans="1:3" ht="16.5" customHeight="1">
      <c r="A1018" s="11">
        <v>21405</v>
      </c>
      <c r="B1018" s="12" t="s">
        <v>1488</v>
      </c>
      <c r="C1018" s="13">
        <f>SUM(C1019:C1024)</f>
        <v>1</v>
      </c>
    </row>
    <row r="1019" spans="1:3" ht="16.5" customHeight="1">
      <c r="A1019" s="11">
        <v>2140501</v>
      </c>
      <c r="B1019" s="11" t="s">
        <v>714</v>
      </c>
      <c r="C1019" s="13">
        <v>0</v>
      </c>
    </row>
    <row r="1020" spans="1:3" ht="16.5" customHeight="1">
      <c r="A1020" s="11">
        <v>2140502</v>
      </c>
      <c r="B1020" s="11" t="s">
        <v>715</v>
      </c>
      <c r="C1020" s="13">
        <v>0</v>
      </c>
    </row>
    <row r="1021" spans="1:3" ht="16.5" customHeight="1">
      <c r="A1021" s="11">
        <v>2140503</v>
      </c>
      <c r="B1021" s="11" t="s">
        <v>716</v>
      </c>
      <c r="C1021" s="13">
        <v>0</v>
      </c>
    </row>
    <row r="1022" spans="1:3" ht="16.5" customHeight="1">
      <c r="A1022" s="11">
        <v>2140504</v>
      </c>
      <c r="B1022" s="11" t="s">
        <v>1474</v>
      </c>
      <c r="C1022" s="13">
        <v>0</v>
      </c>
    </row>
    <row r="1023" spans="1:3" ht="16.5" customHeight="1">
      <c r="A1023" s="11">
        <v>2140505</v>
      </c>
      <c r="B1023" s="11" t="s">
        <v>1489</v>
      </c>
      <c r="C1023" s="13">
        <v>0</v>
      </c>
    </row>
    <row r="1024" spans="1:3" ht="16.5" customHeight="1">
      <c r="A1024" s="11">
        <v>2140599</v>
      </c>
      <c r="B1024" s="11" t="s">
        <v>1490</v>
      </c>
      <c r="C1024" s="13">
        <v>1</v>
      </c>
    </row>
    <row r="1025" spans="1:3" ht="16.5" customHeight="1">
      <c r="A1025" s="11">
        <v>21406</v>
      </c>
      <c r="B1025" s="12" t="s">
        <v>1491</v>
      </c>
      <c r="C1025" s="13">
        <f>SUM(C1026:C1029)</f>
        <v>0</v>
      </c>
    </row>
    <row r="1026" spans="1:3" ht="16.5" customHeight="1">
      <c r="A1026" s="11">
        <v>2140601</v>
      </c>
      <c r="B1026" s="11" t="s">
        <v>1492</v>
      </c>
      <c r="C1026" s="13">
        <v>0</v>
      </c>
    </row>
    <row r="1027" spans="1:3" ht="16.5" customHeight="1">
      <c r="A1027" s="11">
        <v>2140602</v>
      </c>
      <c r="B1027" s="11" t="s">
        <v>1493</v>
      </c>
      <c r="C1027" s="13">
        <v>0</v>
      </c>
    </row>
    <row r="1028" spans="1:3" ht="16.5" customHeight="1">
      <c r="A1028" s="11">
        <v>2140603</v>
      </c>
      <c r="B1028" s="11" t="s">
        <v>1494</v>
      </c>
      <c r="C1028" s="13">
        <v>0</v>
      </c>
    </row>
    <row r="1029" spans="1:3" ht="16.5" customHeight="1">
      <c r="A1029" s="11">
        <v>2140699</v>
      </c>
      <c r="B1029" s="11" t="s">
        <v>1495</v>
      </c>
      <c r="C1029" s="13">
        <v>0</v>
      </c>
    </row>
    <row r="1030" spans="1:3" ht="16.5" customHeight="1">
      <c r="A1030" s="11">
        <v>21499</v>
      </c>
      <c r="B1030" s="12" t="s">
        <v>1496</v>
      </c>
      <c r="C1030" s="13">
        <f>SUM(C1031:C1032)</f>
        <v>0</v>
      </c>
    </row>
    <row r="1031" spans="1:3" ht="16.5" customHeight="1">
      <c r="A1031" s="11">
        <v>2149901</v>
      </c>
      <c r="B1031" s="11" t="s">
        <v>1497</v>
      </c>
      <c r="C1031" s="13">
        <v>0</v>
      </c>
    </row>
    <row r="1032" spans="1:3" ht="16.5" customHeight="1">
      <c r="A1032" s="11">
        <v>2149999</v>
      </c>
      <c r="B1032" s="11" t="s">
        <v>1498</v>
      </c>
      <c r="C1032" s="13">
        <v>0</v>
      </c>
    </row>
    <row r="1033" spans="1:3" ht="16.5" customHeight="1">
      <c r="A1033" s="11">
        <v>215</v>
      </c>
      <c r="B1033" s="12" t="s">
        <v>1499</v>
      </c>
      <c r="C1033" s="13">
        <f>SUM(C1034,C1044,C1060,C1065,C1079,C1086,C1094)</f>
        <v>0</v>
      </c>
    </row>
    <row r="1034" spans="1:3" ht="16.5" customHeight="1">
      <c r="A1034" s="11">
        <v>21501</v>
      </c>
      <c r="B1034" s="12" t="s">
        <v>1500</v>
      </c>
      <c r="C1034" s="13">
        <f>SUM(C1035:C1043)</f>
        <v>0</v>
      </c>
    </row>
    <row r="1035" spans="1:3" ht="16.5" customHeight="1">
      <c r="A1035" s="11">
        <v>2150101</v>
      </c>
      <c r="B1035" s="11" t="s">
        <v>714</v>
      </c>
      <c r="C1035" s="13">
        <v>0</v>
      </c>
    </row>
    <row r="1036" spans="1:3" ht="16.5" customHeight="1">
      <c r="A1036" s="11">
        <v>2150102</v>
      </c>
      <c r="B1036" s="11" t="s">
        <v>715</v>
      </c>
      <c r="C1036" s="13">
        <v>0</v>
      </c>
    </row>
    <row r="1037" spans="1:3" ht="16.5" customHeight="1">
      <c r="A1037" s="11">
        <v>2150103</v>
      </c>
      <c r="B1037" s="11" t="s">
        <v>716</v>
      </c>
      <c r="C1037" s="13">
        <v>0</v>
      </c>
    </row>
    <row r="1038" spans="1:3" ht="16.5" customHeight="1">
      <c r="A1038" s="11">
        <v>2150104</v>
      </c>
      <c r="B1038" s="11" t="s">
        <v>1501</v>
      </c>
      <c r="C1038" s="13">
        <v>0</v>
      </c>
    </row>
    <row r="1039" spans="1:3" ht="16.5" customHeight="1">
      <c r="A1039" s="11">
        <v>2150105</v>
      </c>
      <c r="B1039" s="11" t="s">
        <v>1502</v>
      </c>
      <c r="C1039" s="13">
        <v>0</v>
      </c>
    </row>
    <row r="1040" spans="1:3" ht="16.5" customHeight="1">
      <c r="A1040" s="11">
        <v>2150106</v>
      </c>
      <c r="B1040" s="11" t="s">
        <v>1503</v>
      </c>
      <c r="C1040" s="13">
        <v>0</v>
      </c>
    </row>
    <row r="1041" spans="1:3" ht="16.5" customHeight="1">
      <c r="A1041" s="11">
        <v>2150107</v>
      </c>
      <c r="B1041" s="11" t="s">
        <v>1504</v>
      </c>
      <c r="C1041" s="13">
        <v>0</v>
      </c>
    </row>
    <row r="1042" spans="1:3" ht="16.5" customHeight="1">
      <c r="A1042" s="11">
        <v>2150108</v>
      </c>
      <c r="B1042" s="11" t="s">
        <v>1505</v>
      </c>
      <c r="C1042" s="13">
        <v>0</v>
      </c>
    </row>
    <row r="1043" spans="1:3" ht="16.5" customHeight="1">
      <c r="A1043" s="11">
        <v>2150199</v>
      </c>
      <c r="B1043" s="11" t="s">
        <v>1506</v>
      </c>
      <c r="C1043" s="13">
        <v>0</v>
      </c>
    </row>
    <row r="1044" spans="1:3" ht="16.5" customHeight="1">
      <c r="A1044" s="11">
        <v>21502</v>
      </c>
      <c r="B1044" s="12" t="s">
        <v>1507</v>
      </c>
      <c r="C1044" s="13">
        <f>SUM(C1045:C1059)</f>
        <v>0</v>
      </c>
    </row>
    <row r="1045" spans="1:3" ht="16.5" customHeight="1">
      <c r="A1045" s="11">
        <v>2150201</v>
      </c>
      <c r="B1045" s="11" t="s">
        <v>714</v>
      </c>
      <c r="C1045" s="13">
        <v>0</v>
      </c>
    </row>
    <row r="1046" spans="1:3" ht="16.5" customHeight="1">
      <c r="A1046" s="11">
        <v>2150202</v>
      </c>
      <c r="B1046" s="11" t="s">
        <v>715</v>
      </c>
      <c r="C1046" s="13">
        <v>0</v>
      </c>
    </row>
    <row r="1047" spans="1:3" ht="16.5" customHeight="1">
      <c r="A1047" s="11">
        <v>2150203</v>
      </c>
      <c r="B1047" s="11" t="s">
        <v>716</v>
      </c>
      <c r="C1047" s="13">
        <v>0</v>
      </c>
    </row>
    <row r="1048" spans="1:3" ht="16.5" customHeight="1">
      <c r="A1048" s="11">
        <v>2150204</v>
      </c>
      <c r="B1048" s="11" t="s">
        <v>1508</v>
      </c>
      <c r="C1048" s="13">
        <v>0</v>
      </c>
    </row>
    <row r="1049" spans="1:3" ht="16.5" customHeight="1">
      <c r="A1049" s="11">
        <v>2150205</v>
      </c>
      <c r="B1049" s="11" t="s">
        <v>1509</v>
      </c>
      <c r="C1049" s="13">
        <v>0</v>
      </c>
    </row>
    <row r="1050" spans="1:3" ht="16.5" customHeight="1">
      <c r="A1050" s="11">
        <v>2150206</v>
      </c>
      <c r="B1050" s="11" t="s">
        <v>1510</v>
      </c>
      <c r="C1050" s="13">
        <v>0</v>
      </c>
    </row>
    <row r="1051" spans="1:3" ht="16.5" customHeight="1">
      <c r="A1051" s="11">
        <v>2150207</v>
      </c>
      <c r="B1051" s="11" t="s">
        <v>1511</v>
      </c>
      <c r="C1051" s="13">
        <v>0</v>
      </c>
    </row>
    <row r="1052" spans="1:3" ht="16.5" customHeight="1">
      <c r="A1052" s="11">
        <v>2150208</v>
      </c>
      <c r="B1052" s="11" t="s">
        <v>1512</v>
      </c>
      <c r="C1052" s="13">
        <v>0</v>
      </c>
    </row>
    <row r="1053" spans="1:3" ht="16.5" customHeight="1">
      <c r="A1053" s="11">
        <v>2150209</v>
      </c>
      <c r="B1053" s="11" t="s">
        <v>1513</v>
      </c>
      <c r="C1053" s="13">
        <v>0</v>
      </c>
    </row>
    <row r="1054" spans="1:3" ht="16.5" customHeight="1">
      <c r="A1054" s="11">
        <v>2150210</v>
      </c>
      <c r="B1054" s="11" t="s">
        <v>1514</v>
      </c>
      <c r="C1054" s="13">
        <v>0</v>
      </c>
    </row>
    <row r="1055" spans="1:3" ht="16.5" customHeight="1">
      <c r="A1055" s="11">
        <v>2150212</v>
      </c>
      <c r="B1055" s="11" t="s">
        <v>1515</v>
      </c>
      <c r="C1055" s="13">
        <v>0</v>
      </c>
    </row>
    <row r="1056" spans="1:3" ht="16.5" customHeight="1">
      <c r="A1056" s="11">
        <v>2150213</v>
      </c>
      <c r="B1056" s="11" t="s">
        <v>1516</v>
      </c>
      <c r="C1056" s="13">
        <v>0</v>
      </c>
    </row>
    <row r="1057" spans="1:3" ht="16.5" customHeight="1">
      <c r="A1057" s="11">
        <v>2150214</v>
      </c>
      <c r="B1057" s="11" t="s">
        <v>1517</v>
      </c>
      <c r="C1057" s="13">
        <v>0</v>
      </c>
    </row>
    <row r="1058" spans="1:3" ht="16.5" customHeight="1">
      <c r="A1058" s="11">
        <v>2150215</v>
      </c>
      <c r="B1058" s="11" t="s">
        <v>1518</v>
      </c>
      <c r="C1058" s="13">
        <v>0</v>
      </c>
    </row>
    <row r="1059" spans="1:3" ht="16.5" customHeight="1">
      <c r="A1059" s="11">
        <v>2150299</v>
      </c>
      <c r="B1059" s="11" t="s">
        <v>1519</v>
      </c>
      <c r="C1059" s="13">
        <v>0</v>
      </c>
    </row>
    <row r="1060" spans="1:3" ht="16.5" customHeight="1">
      <c r="A1060" s="11">
        <v>21503</v>
      </c>
      <c r="B1060" s="12" t="s">
        <v>1520</v>
      </c>
      <c r="C1060" s="13">
        <f>SUM(C1061:C1064)</f>
        <v>0</v>
      </c>
    </row>
    <row r="1061" spans="1:3" ht="16.5" customHeight="1">
      <c r="A1061" s="11">
        <v>2150301</v>
      </c>
      <c r="B1061" s="11" t="s">
        <v>714</v>
      </c>
      <c r="C1061" s="13">
        <v>0</v>
      </c>
    </row>
    <row r="1062" spans="1:3" ht="16.5" customHeight="1">
      <c r="A1062" s="11">
        <v>2150302</v>
      </c>
      <c r="B1062" s="11" t="s">
        <v>715</v>
      </c>
      <c r="C1062" s="13">
        <v>0</v>
      </c>
    </row>
    <row r="1063" spans="1:3" ht="16.5" customHeight="1">
      <c r="A1063" s="11">
        <v>2150303</v>
      </c>
      <c r="B1063" s="11" t="s">
        <v>716</v>
      </c>
      <c r="C1063" s="13">
        <v>0</v>
      </c>
    </row>
    <row r="1064" spans="1:3" ht="16.5" customHeight="1">
      <c r="A1064" s="11">
        <v>2150399</v>
      </c>
      <c r="B1064" s="11" t="s">
        <v>1521</v>
      </c>
      <c r="C1064" s="13">
        <v>0</v>
      </c>
    </row>
    <row r="1065" spans="1:3" ht="16.5" customHeight="1">
      <c r="A1065" s="11">
        <v>21505</v>
      </c>
      <c r="B1065" s="12" t="s">
        <v>1522</v>
      </c>
      <c r="C1065" s="13">
        <f>SUM(C1066:C1078)</f>
        <v>0</v>
      </c>
    </row>
    <row r="1066" spans="1:3" ht="16.5" customHeight="1">
      <c r="A1066" s="11">
        <v>2150501</v>
      </c>
      <c r="B1066" s="11" t="s">
        <v>714</v>
      </c>
      <c r="C1066" s="13">
        <v>0</v>
      </c>
    </row>
    <row r="1067" spans="1:3" ht="16.5" customHeight="1">
      <c r="A1067" s="11">
        <v>2150502</v>
      </c>
      <c r="B1067" s="11" t="s">
        <v>715</v>
      </c>
      <c r="C1067" s="13">
        <v>0</v>
      </c>
    </row>
    <row r="1068" spans="1:3" ht="16.5" customHeight="1">
      <c r="A1068" s="11">
        <v>2150503</v>
      </c>
      <c r="B1068" s="11" t="s">
        <v>716</v>
      </c>
      <c r="C1068" s="13">
        <v>0</v>
      </c>
    </row>
    <row r="1069" spans="1:3" ht="16.5" customHeight="1">
      <c r="A1069" s="11">
        <v>2150505</v>
      </c>
      <c r="B1069" s="11" t="s">
        <v>1523</v>
      </c>
      <c r="C1069" s="13">
        <v>0</v>
      </c>
    </row>
    <row r="1070" spans="1:3" ht="16.5" customHeight="1">
      <c r="A1070" s="11">
        <v>2150506</v>
      </c>
      <c r="B1070" s="11" t="s">
        <v>1524</v>
      </c>
      <c r="C1070" s="13">
        <v>0</v>
      </c>
    </row>
    <row r="1071" spans="1:3" ht="16.5" customHeight="1">
      <c r="A1071" s="11">
        <v>2150507</v>
      </c>
      <c r="B1071" s="11" t="s">
        <v>1525</v>
      </c>
      <c r="C1071" s="13">
        <v>0</v>
      </c>
    </row>
    <row r="1072" spans="1:3" ht="16.5" customHeight="1">
      <c r="A1072" s="11">
        <v>2150508</v>
      </c>
      <c r="B1072" s="11" t="s">
        <v>1526</v>
      </c>
      <c r="C1072" s="13">
        <v>0</v>
      </c>
    </row>
    <row r="1073" spans="1:3" ht="16.5" customHeight="1">
      <c r="A1073" s="11">
        <v>2150509</v>
      </c>
      <c r="B1073" s="11" t="s">
        <v>1527</v>
      </c>
      <c r="C1073" s="13">
        <v>0</v>
      </c>
    </row>
    <row r="1074" spans="1:3" ht="16.5" customHeight="1">
      <c r="A1074" s="11">
        <v>2150510</v>
      </c>
      <c r="B1074" s="11" t="s">
        <v>1528</v>
      </c>
      <c r="C1074" s="13">
        <v>0</v>
      </c>
    </row>
    <row r="1075" spans="1:3" ht="16.5" customHeight="1">
      <c r="A1075" s="11">
        <v>2150511</v>
      </c>
      <c r="B1075" s="11" t="s">
        <v>1529</v>
      </c>
      <c r="C1075" s="13">
        <v>0</v>
      </c>
    </row>
    <row r="1076" spans="1:3" ht="16.5" customHeight="1">
      <c r="A1076" s="11">
        <v>2150513</v>
      </c>
      <c r="B1076" s="11" t="s">
        <v>1474</v>
      </c>
      <c r="C1076" s="13">
        <v>0</v>
      </c>
    </row>
    <row r="1077" spans="1:3" ht="16.5" customHeight="1">
      <c r="A1077" s="11">
        <v>2150515</v>
      </c>
      <c r="B1077" s="11" t="s">
        <v>1530</v>
      </c>
      <c r="C1077" s="13">
        <v>0</v>
      </c>
    </row>
    <row r="1078" spans="1:3" ht="16.5" customHeight="1">
      <c r="A1078" s="11">
        <v>2150599</v>
      </c>
      <c r="B1078" s="11" t="s">
        <v>1531</v>
      </c>
      <c r="C1078" s="13">
        <v>0</v>
      </c>
    </row>
    <row r="1079" spans="1:3" ht="16.5" customHeight="1">
      <c r="A1079" s="11">
        <v>21507</v>
      </c>
      <c r="B1079" s="12" t="s">
        <v>1532</v>
      </c>
      <c r="C1079" s="13">
        <f>SUM(C1080:C1085)</f>
        <v>0</v>
      </c>
    </row>
    <row r="1080" spans="1:3" ht="16.5" customHeight="1">
      <c r="A1080" s="11">
        <v>2150701</v>
      </c>
      <c r="B1080" s="11" t="s">
        <v>714</v>
      </c>
      <c r="C1080" s="13">
        <v>0</v>
      </c>
    </row>
    <row r="1081" spans="1:3" ht="16.5" customHeight="1">
      <c r="A1081" s="11">
        <v>2150702</v>
      </c>
      <c r="B1081" s="11" t="s">
        <v>715</v>
      </c>
      <c r="C1081" s="13">
        <v>0</v>
      </c>
    </row>
    <row r="1082" spans="1:3" ht="16.5" customHeight="1">
      <c r="A1082" s="11">
        <v>2150703</v>
      </c>
      <c r="B1082" s="11" t="s">
        <v>716</v>
      </c>
      <c r="C1082" s="13">
        <v>0</v>
      </c>
    </row>
    <row r="1083" spans="1:3" ht="16.5" customHeight="1">
      <c r="A1083" s="11">
        <v>2150704</v>
      </c>
      <c r="B1083" s="11" t="s">
        <v>1533</v>
      </c>
      <c r="C1083" s="13">
        <v>0</v>
      </c>
    </row>
    <row r="1084" spans="1:3" ht="16.5" customHeight="1">
      <c r="A1084" s="11">
        <v>2150705</v>
      </c>
      <c r="B1084" s="11" t="s">
        <v>1534</v>
      </c>
      <c r="C1084" s="13">
        <v>0</v>
      </c>
    </row>
    <row r="1085" spans="1:3" ht="16.5" customHeight="1">
      <c r="A1085" s="11">
        <v>2150799</v>
      </c>
      <c r="B1085" s="11" t="s">
        <v>1535</v>
      </c>
      <c r="C1085" s="13">
        <v>0</v>
      </c>
    </row>
    <row r="1086" spans="1:3" ht="16.5" customHeight="1">
      <c r="A1086" s="11">
        <v>21508</v>
      </c>
      <c r="B1086" s="12" t="s">
        <v>1536</v>
      </c>
      <c r="C1086" s="13">
        <f>SUM(C1087:C1093)</f>
        <v>0</v>
      </c>
    </row>
    <row r="1087" spans="1:3" ht="16.5" customHeight="1">
      <c r="A1087" s="11">
        <v>2150801</v>
      </c>
      <c r="B1087" s="11" t="s">
        <v>714</v>
      </c>
      <c r="C1087" s="13">
        <v>0</v>
      </c>
    </row>
    <row r="1088" spans="1:3" ht="16.5" customHeight="1">
      <c r="A1088" s="11">
        <v>2150802</v>
      </c>
      <c r="B1088" s="11" t="s">
        <v>715</v>
      </c>
      <c r="C1088" s="13">
        <v>0</v>
      </c>
    </row>
    <row r="1089" spans="1:3" ht="16.5" customHeight="1">
      <c r="A1089" s="11">
        <v>2150803</v>
      </c>
      <c r="B1089" s="11" t="s">
        <v>716</v>
      </c>
      <c r="C1089" s="13">
        <v>0</v>
      </c>
    </row>
    <row r="1090" spans="1:3" ht="16.5" customHeight="1">
      <c r="A1090" s="11">
        <v>2150804</v>
      </c>
      <c r="B1090" s="11" t="s">
        <v>1537</v>
      </c>
      <c r="C1090" s="13">
        <v>0</v>
      </c>
    </row>
    <row r="1091" spans="1:3" ht="16.5" customHeight="1">
      <c r="A1091" s="11">
        <v>2150805</v>
      </c>
      <c r="B1091" s="11" t="s">
        <v>1538</v>
      </c>
      <c r="C1091" s="13">
        <v>0</v>
      </c>
    </row>
    <row r="1092" spans="1:3" ht="16.5" customHeight="1">
      <c r="A1092" s="11">
        <v>2150806</v>
      </c>
      <c r="B1092" s="11" t="s">
        <v>1539</v>
      </c>
      <c r="C1092" s="13">
        <v>0</v>
      </c>
    </row>
    <row r="1093" spans="1:3" ht="16.5" customHeight="1">
      <c r="A1093" s="11">
        <v>2150899</v>
      </c>
      <c r="B1093" s="11" t="s">
        <v>1540</v>
      </c>
      <c r="C1093" s="13">
        <v>0</v>
      </c>
    </row>
    <row r="1094" spans="1:3" ht="16.5" customHeight="1">
      <c r="A1094" s="11">
        <v>21599</v>
      </c>
      <c r="B1094" s="12" t="s">
        <v>1541</v>
      </c>
      <c r="C1094" s="13">
        <f>SUM(C1095:C1099)</f>
        <v>0</v>
      </c>
    </row>
    <row r="1095" spans="1:3" ht="16.5" customHeight="1">
      <c r="A1095" s="11">
        <v>2159901</v>
      </c>
      <c r="B1095" s="11" t="s">
        <v>1542</v>
      </c>
      <c r="C1095" s="13">
        <v>0</v>
      </c>
    </row>
    <row r="1096" spans="1:3" ht="16.5" customHeight="1">
      <c r="A1096" s="11">
        <v>2159904</v>
      </c>
      <c r="B1096" s="11" t="s">
        <v>1543</v>
      </c>
      <c r="C1096" s="13">
        <v>0</v>
      </c>
    </row>
    <row r="1097" spans="1:3" ht="16.5" customHeight="1">
      <c r="A1097" s="11">
        <v>2159905</v>
      </c>
      <c r="B1097" s="11" t="s">
        <v>1544</v>
      </c>
      <c r="C1097" s="13">
        <v>0</v>
      </c>
    </row>
    <row r="1098" spans="1:3" ht="16.5" customHeight="1">
      <c r="A1098" s="11">
        <v>2159906</v>
      </c>
      <c r="B1098" s="11" t="s">
        <v>1545</v>
      </c>
      <c r="C1098" s="13">
        <v>0</v>
      </c>
    </row>
    <row r="1099" spans="1:3" ht="16.5" customHeight="1">
      <c r="A1099" s="11">
        <v>2159999</v>
      </c>
      <c r="B1099" s="11" t="s">
        <v>1546</v>
      </c>
      <c r="C1099" s="13">
        <v>0</v>
      </c>
    </row>
    <row r="1100" spans="1:3" ht="16.5" customHeight="1">
      <c r="A1100" s="11">
        <v>216</v>
      </c>
      <c r="B1100" s="12" t="s">
        <v>1547</v>
      </c>
      <c r="C1100" s="13">
        <f>SUM(C1101,C1111,C1117)</f>
        <v>155</v>
      </c>
    </row>
    <row r="1101" spans="1:3" ht="16.5" customHeight="1">
      <c r="A1101" s="11">
        <v>21602</v>
      </c>
      <c r="B1101" s="12" t="s">
        <v>1548</v>
      </c>
      <c r="C1101" s="13">
        <f>SUM(C1102:C1110)</f>
        <v>155</v>
      </c>
    </row>
    <row r="1102" spans="1:3" ht="16.5" customHeight="1">
      <c r="A1102" s="11">
        <v>2160201</v>
      </c>
      <c r="B1102" s="11" t="s">
        <v>714</v>
      </c>
      <c r="C1102" s="13">
        <v>0</v>
      </c>
    </row>
    <row r="1103" spans="1:3" ht="16.5" customHeight="1">
      <c r="A1103" s="11">
        <v>2160202</v>
      </c>
      <c r="B1103" s="11" t="s">
        <v>715</v>
      </c>
      <c r="C1103" s="13">
        <v>0</v>
      </c>
    </row>
    <row r="1104" spans="1:3" ht="16.5" customHeight="1">
      <c r="A1104" s="11">
        <v>2160203</v>
      </c>
      <c r="B1104" s="11" t="s">
        <v>716</v>
      </c>
      <c r="C1104" s="13">
        <v>0</v>
      </c>
    </row>
    <row r="1105" spans="1:3" ht="16.5" customHeight="1">
      <c r="A1105" s="11">
        <v>2160216</v>
      </c>
      <c r="B1105" s="11" t="s">
        <v>1549</v>
      </c>
      <c r="C1105" s="13">
        <v>3</v>
      </c>
    </row>
    <row r="1106" spans="1:3" ht="16.5" customHeight="1">
      <c r="A1106" s="11">
        <v>2160217</v>
      </c>
      <c r="B1106" s="11" t="s">
        <v>1550</v>
      </c>
      <c r="C1106" s="13">
        <v>0</v>
      </c>
    </row>
    <row r="1107" spans="1:3" ht="16.5" customHeight="1">
      <c r="A1107" s="11">
        <v>2160218</v>
      </c>
      <c r="B1107" s="11" t="s">
        <v>1551</v>
      </c>
      <c r="C1107" s="13">
        <v>0</v>
      </c>
    </row>
    <row r="1108" spans="1:3" ht="16.5" customHeight="1">
      <c r="A1108" s="11">
        <v>2160219</v>
      </c>
      <c r="B1108" s="11" t="s">
        <v>1552</v>
      </c>
      <c r="C1108" s="13">
        <v>0</v>
      </c>
    </row>
    <row r="1109" spans="1:3" ht="16.5" customHeight="1">
      <c r="A1109" s="11">
        <v>2160250</v>
      </c>
      <c r="B1109" s="11" t="s">
        <v>723</v>
      </c>
      <c r="C1109" s="13">
        <v>68</v>
      </c>
    </row>
    <row r="1110" spans="1:3" ht="16.5" customHeight="1">
      <c r="A1110" s="11">
        <v>2160299</v>
      </c>
      <c r="B1110" s="11" t="s">
        <v>1553</v>
      </c>
      <c r="C1110" s="13">
        <v>84</v>
      </c>
    </row>
    <row r="1111" spans="1:3" ht="16.5" customHeight="1">
      <c r="A1111" s="11">
        <v>21606</v>
      </c>
      <c r="B1111" s="12" t="s">
        <v>1554</v>
      </c>
      <c r="C1111" s="13">
        <f>SUM(C1112:C1116)</f>
        <v>0</v>
      </c>
    </row>
    <row r="1112" spans="1:3" ht="16.5" customHeight="1">
      <c r="A1112" s="11">
        <v>2160601</v>
      </c>
      <c r="B1112" s="11" t="s">
        <v>714</v>
      </c>
      <c r="C1112" s="13">
        <v>0</v>
      </c>
    </row>
    <row r="1113" spans="1:3" ht="16.5" customHeight="1">
      <c r="A1113" s="11">
        <v>2160602</v>
      </c>
      <c r="B1113" s="11" t="s">
        <v>715</v>
      </c>
      <c r="C1113" s="13">
        <v>0</v>
      </c>
    </row>
    <row r="1114" spans="1:3" ht="16.5" customHeight="1">
      <c r="A1114" s="11">
        <v>2160603</v>
      </c>
      <c r="B1114" s="11" t="s">
        <v>716</v>
      </c>
      <c r="C1114" s="13">
        <v>0</v>
      </c>
    </row>
    <row r="1115" spans="1:3" ht="16.5" customHeight="1">
      <c r="A1115" s="11">
        <v>2160607</v>
      </c>
      <c r="B1115" s="11" t="s">
        <v>1555</v>
      </c>
      <c r="C1115" s="13">
        <v>0</v>
      </c>
    </row>
    <row r="1116" spans="1:3" ht="16.5" customHeight="1">
      <c r="A1116" s="11">
        <v>2160699</v>
      </c>
      <c r="B1116" s="11" t="s">
        <v>1556</v>
      </c>
      <c r="C1116" s="13">
        <v>0</v>
      </c>
    </row>
    <row r="1117" spans="1:3" ht="16.5" customHeight="1">
      <c r="A1117" s="11">
        <v>21699</v>
      </c>
      <c r="B1117" s="12" t="s">
        <v>1557</v>
      </c>
      <c r="C1117" s="13">
        <f>SUM(C1118:C1119)</f>
        <v>0</v>
      </c>
    </row>
    <row r="1118" spans="1:3" ht="16.5" customHeight="1">
      <c r="A1118" s="11">
        <v>2169901</v>
      </c>
      <c r="B1118" s="11" t="s">
        <v>1558</v>
      </c>
      <c r="C1118" s="13">
        <v>0</v>
      </c>
    </row>
    <row r="1119" spans="1:3" ht="16.5" customHeight="1">
      <c r="A1119" s="11">
        <v>2169999</v>
      </c>
      <c r="B1119" s="11" t="s">
        <v>1559</v>
      </c>
      <c r="C1119" s="13">
        <v>0</v>
      </c>
    </row>
    <row r="1120" spans="1:3" ht="16.5" customHeight="1">
      <c r="A1120" s="11">
        <v>217</v>
      </c>
      <c r="B1120" s="12" t="s">
        <v>1560</v>
      </c>
      <c r="C1120" s="13">
        <f>SUM(C1121,C1128,C1138,C1144,C1147)</f>
        <v>7</v>
      </c>
    </row>
    <row r="1121" spans="1:3" ht="16.5" customHeight="1">
      <c r="A1121" s="11">
        <v>21701</v>
      </c>
      <c r="B1121" s="12" t="s">
        <v>1561</v>
      </c>
      <c r="C1121" s="13">
        <f>SUM(C1122:C1127)</f>
        <v>0</v>
      </c>
    </row>
    <row r="1122" spans="1:3" ht="16.5" customHeight="1">
      <c r="A1122" s="11">
        <v>2170101</v>
      </c>
      <c r="B1122" s="11" t="s">
        <v>714</v>
      </c>
      <c r="C1122" s="13">
        <v>0</v>
      </c>
    </row>
    <row r="1123" spans="1:3" ht="16.5" customHeight="1">
      <c r="A1123" s="11">
        <v>2170102</v>
      </c>
      <c r="B1123" s="11" t="s">
        <v>715</v>
      </c>
      <c r="C1123" s="13">
        <v>0</v>
      </c>
    </row>
    <row r="1124" spans="1:3" ht="16.5" customHeight="1">
      <c r="A1124" s="11">
        <v>2170103</v>
      </c>
      <c r="B1124" s="11" t="s">
        <v>716</v>
      </c>
      <c r="C1124" s="13">
        <v>0</v>
      </c>
    </row>
    <row r="1125" spans="1:3" ht="16.5" customHeight="1">
      <c r="A1125" s="11">
        <v>2170104</v>
      </c>
      <c r="B1125" s="11" t="s">
        <v>1562</v>
      </c>
      <c r="C1125" s="13">
        <v>0</v>
      </c>
    </row>
    <row r="1126" spans="1:3" ht="16.5" customHeight="1">
      <c r="A1126" s="11">
        <v>2170150</v>
      </c>
      <c r="B1126" s="11" t="s">
        <v>723</v>
      </c>
      <c r="C1126" s="13">
        <v>0</v>
      </c>
    </row>
    <row r="1127" spans="1:3" ht="16.5" customHeight="1">
      <c r="A1127" s="11">
        <v>2170199</v>
      </c>
      <c r="B1127" s="11" t="s">
        <v>1563</v>
      </c>
      <c r="C1127" s="13">
        <v>0</v>
      </c>
    </row>
    <row r="1128" spans="1:3" ht="16.5" customHeight="1">
      <c r="A1128" s="11">
        <v>21702</v>
      </c>
      <c r="B1128" s="12" t="s">
        <v>1564</v>
      </c>
      <c r="C1128" s="13">
        <f>SUM(C1129:C1137)</f>
        <v>0</v>
      </c>
    </row>
    <row r="1129" spans="1:3" ht="16.5" customHeight="1">
      <c r="A1129" s="11">
        <v>2170201</v>
      </c>
      <c r="B1129" s="11" t="s">
        <v>1565</v>
      </c>
      <c r="C1129" s="13">
        <v>0</v>
      </c>
    </row>
    <row r="1130" spans="1:3" ht="16.5" customHeight="1">
      <c r="A1130" s="11">
        <v>2170202</v>
      </c>
      <c r="B1130" s="11" t="s">
        <v>1566</v>
      </c>
      <c r="C1130" s="13">
        <v>0</v>
      </c>
    </row>
    <row r="1131" spans="1:3" ht="16.5" customHeight="1">
      <c r="A1131" s="11">
        <v>2170203</v>
      </c>
      <c r="B1131" s="11" t="s">
        <v>1567</v>
      </c>
      <c r="C1131" s="13">
        <v>0</v>
      </c>
    </row>
    <row r="1132" spans="1:3" ht="16.5" customHeight="1">
      <c r="A1132" s="11">
        <v>2170204</v>
      </c>
      <c r="B1132" s="11" t="s">
        <v>1568</v>
      </c>
      <c r="C1132" s="13">
        <v>0</v>
      </c>
    </row>
    <row r="1133" spans="1:3" ht="16.5" customHeight="1">
      <c r="A1133" s="11">
        <v>2170205</v>
      </c>
      <c r="B1133" s="11" t="s">
        <v>1569</v>
      </c>
      <c r="C1133" s="13">
        <v>0</v>
      </c>
    </row>
    <row r="1134" spans="1:3" ht="16.5" customHeight="1">
      <c r="A1134" s="11">
        <v>2170206</v>
      </c>
      <c r="B1134" s="11" t="s">
        <v>1570</v>
      </c>
      <c r="C1134" s="13">
        <v>0</v>
      </c>
    </row>
    <row r="1135" spans="1:3" ht="16.5" customHeight="1">
      <c r="A1135" s="11">
        <v>2170207</v>
      </c>
      <c r="B1135" s="11" t="s">
        <v>1571</v>
      </c>
      <c r="C1135" s="13">
        <v>0</v>
      </c>
    </row>
    <row r="1136" spans="1:3" ht="16.5" customHeight="1">
      <c r="A1136" s="11">
        <v>2170208</v>
      </c>
      <c r="B1136" s="11" t="s">
        <v>1572</v>
      </c>
      <c r="C1136" s="13">
        <v>0</v>
      </c>
    </row>
    <row r="1137" spans="1:3" ht="16.5" customHeight="1">
      <c r="A1137" s="11">
        <v>2170299</v>
      </c>
      <c r="B1137" s="11" t="s">
        <v>1573</v>
      </c>
      <c r="C1137" s="13">
        <v>0</v>
      </c>
    </row>
    <row r="1138" spans="1:3" ht="16.5" customHeight="1">
      <c r="A1138" s="11">
        <v>21703</v>
      </c>
      <c r="B1138" s="12" t="s">
        <v>1574</v>
      </c>
      <c r="C1138" s="13">
        <f>SUM(C1139:C1143)</f>
        <v>7</v>
      </c>
    </row>
    <row r="1139" spans="1:3" ht="16.5" customHeight="1">
      <c r="A1139" s="11">
        <v>2170301</v>
      </c>
      <c r="B1139" s="11" t="s">
        <v>1575</v>
      </c>
      <c r="C1139" s="13">
        <v>0</v>
      </c>
    </row>
    <row r="1140" spans="1:3" ht="16.5" customHeight="1">
      <c r="A1140" s="11">
        <v>2170302</v>
      </c>
      <c r="B1140" s="11" t="s">
        <v>1576</v>
      </c>
      <c r="C1140" s="13">
        <v>7</v>
      </c>
    </row>
    <row r="1141" spans="1:3" ht="16.5" customHeight="1">
      <c r="A1141" s="11">
        <v>2170303</v>
      </c>
      <c r="B1141" s="11" t="s">
        <v>1577</v>
      </c>
      <c r="C1141" s="13">
        <v>0</v>
      </c>
    </row>
    <row r="1142" spans="1:3" ht="16.5" customHeight="1">
      <c r="A1142" s="11">
        <v>2170304</v>
      </c>
      <c r="B1142" s="11" t="s">
        <v>1578</v>
      </c>
      <c r="C1142" s="13">
        <v>0</v>
      </c>
    </row>
    <row r="1143" spans="1:3" ht="16.5" customHeight="1">
      <c r="A1143" s="11">
        <v>2170399</v>
      </c>
      <c r="B1143" s="11" t="s">
        <v>1579</v>
      </c>
      <c r="C1143" s="13">
        <v>0</v>
      </c>
    </row>
    <row r="1144" spans="1:3" ht="16.5" customHeight="1">
      <c r="A1144" s="11">
        <v>21704</v>
      </c>
      <c r="B1144" s="12" t="s">
        <v>1580</v>
      </c>
      <c r="C1144" s="13">
        <f>SUM(C1145:C1146)</f>
        <v>0</v>
      </c>
    </row>
    <row r="1145" spans="1:3" ht="16.5" customHeight="1">
      <c r="A1145" s="11">
        <v>2170401</v>
      </c>
      <c r="B1145" s="11" t="s">
        <v>1581</v>
      </c>
      <c r="C1145" s="13">
        <v>0</v>
      </c>
    </row>
    <row r="1146" spans="1:3" ht="16.5" customHeight="1">
      <c r="A1146" s="11">
        <v>2170499</v>
      </c>
      <c r="B1146" s="11" t="s">
        <v>1582</v>
      </c>
      <c r="C1146" s="13">
        <v>0</v>
      </c>
    </row>
    <row r="1147" spans="1:3" ht="16.5" customHeight="1">
      <c r="A1147" s="11">
        <v>21799</v>
      </c>
      <c r="B1147" s="12" t="s">
        <v>1583</v>
      </c>
      <c r="C1147" s="13">
        <f>SUM(C1148:C1149)</f>
        <v>0</v>
      </c>
    </row>
    <row r="1148" spans="1:3" ht="16.5" customHeight="1">
      <c r="A1148" s="11">
        <v>2179901</v>
      </c>
      <c r="B1148" s="11" t="s">
        <v>1584</v>
      </c>
      <c r="C1148" s="13">
        <v>0</v>
      </c>
    </row>
    <row r="1149" spans="1:3" ht="16.5" customHeight="1">
      <c r="A1149" s="11">
        <v>2179902</v>
      </c>
      <c r="B1149" s="11" t="s">
        <v>1585</v>
      </c>
      <c r="C1149" s="13">
        <v>0</v>
      </c>
    </row>
    <row r="1150" spans="1:3" ht="16.5" customHeight="1">
      <c r="A1150" s="11">
        <v>219</v>
      </c>
      <c r="B1150" s="12" t="s">
        <v>1586</v>
      </c>
      <c r="C1150" s="13">
        <f>SUM(C1151:C1159)</f>
        <v>0</v>
      </c>
    </row>
    <row r="1151" spans="1:3" ht="16.5" customHeight="1">
      <c r="A1151" s="11">
        <v>21901</v>
      </c>
      <c r="B1151" s="12" t="s">
        <v>1587</v>
      </c>
      <c r="C1151" s="13">
        <v>0</v>
      </c>
    </row>
    <row r="1152" spans="1:3" ht="16.5" customHeight="1">
      <c r="A1152" s="11">
        <v>21902</v>
      </c>
      <c r="B1152" s="12" t="s">
        <v>1588</v>
      </c>
      <c r="C1152" s="13">
        <v>0</v>
      </c>
    </row>
    <row r="1153" spans="1:3" ht="16.5" customHeight="1">
      <c r="A1153" s="11">
        <v>21903</v>
      </c>
      <c r="B1153" s="12" t="s">
        <v>1589</v>
      </c>
      <c r="C1153" s="13">
        <v>0</v>
      </c>
    </row>
    <row r="1154" spans="1:3" ht="16.5" customHeight="1">
      <c r="A1154" s="11">
        <v>21904</v>
      </c>
      <c r="B1154" s="12" t="s">
        <v>1590</v>
      </c>
      <c r="C1154" s="13">
        <v>0</v>
      </c>
    </row>
    <row r="1155" spans="1:3" ht="16.5" customHeight="1">
      <c r="A1155" s="11">
        <v>21905</v>
      </c>
      <c r="B1155" s="12" t="s">
        <v>1591</v>
      </c>
      <c r="C1155" s="13">
        <v>0</v>
      </c>
    </row>
    <row r="1156" spans="1:3" ht="16.5" customHeight="1">
      <c r="A1156" s="11">
        <v>21906</v>
      </c>
      <c r="B1156" s="12" t="s">
        <v>1592</v>
      </c>
      <c r="C1156" s="13">
        <v>0</v>
      </c>
    </row>
    <row r="1157" spans="1:3" ht="16.5" customHeight="1">
      <c r="A1157" s="11">
        <v>21907</v>
      </c>
      <c r="B1157" s="12" t="s">
        <v>1593</v>
      </c>
      <c r="C1157" s="13">
        <v>0</v>
      </c>
    </row>
    <row r="1158" spans="1:3" ht="16.5" customHeight="1">
      <c r="A1158" s="11">
        <v>21908</v>
      </c>
      <c r="B1158" s="12" t="s">
        <v>1594</v>
      </c>
      <c r="C1158" s="13">
        <v>0</v>
      </c>
    </row>
    <row r="1159" spans="1:3" ht="16.5" customHeight="1">
      <c r="A1159" s="11">
        <v>21999</v>
      </c>
      <c r="B1159" s="12" t="s">
        <v>1595</v>
      </c>
      <c r="C1159" s="13">
        <v>0</v>
      </c>
    </row>
    <row r="1160" spans="1:3" ht="16.5" customHeight="1">
      <c r="A1160" s="11">
        <v>220</v>
      </c>
      <c r="B1160" s="12" t="s">
        <v>1596</v>
      </c>
      <c r="C1160" s="13">
        <f>SUM(C1161,C1188,C1203)</f>
        <v>6642</v>
      </c>
    </row>
    <row r="1161" spans="1:3" ht="16.5" customHeight="1">
      <c r="A1161" s="11">
        <v>22001</v>
      </c>
      <c r="B1161" s="12" t="s">
        <v>1597</v>
      </c>
      <c r="C1161" s="13">
        <f>SUM(C1162:C1187)</f>
        <v>6237</v>
      </c>
    </row>
    <row r="1162" spans="1:3" ht="16.5" customHeight="1">
      <c r="A1162" s="11">
        <v>2200101</v>
      </c>
      <c r="B1162" s="11" t="s">
        <v>714</v>
      </c>
      <c r="C1162" s="13">
        <v>540</v>
      </c>
    </row>
    <row r="1163" spans="1:3" ht="16.5" customHeight="1">
      <c r="A1163" s="11">
        <v>2200102</v>
      </c>
      <c r="B1163" s="11" t="s">
        <v>715</v>
      </c>
      <c r="C1163" s="13">
        <v>0</v>
      </c>
    </row>
    <row r="1164" spans="1:3" ht="16.5" customHeight="1">
      <c r="A1164" s="11">
        <v>2200103</v>
      </c>
      <c r="B1164" s="11" t="s">
        <v>716</v>
      </c>
      <c r="C1164" s="13">
        <v>0</v>
      </c>
    </row>
    <row r="1165" spans="1:3" ht="16.5" customHeight="1">
      <c r="A1165" s="11">
        <v>2200104</v>
      </c>
      <c r="B1165" s="11" t="s">
        <v>1598</v>
      </c>
      <c r="C1165" s="13">
        <v>300</v>
      </c>
    </row>
    <row r="1166" spans="1:3" ht="16.5" customHeight="1">
      <c r="A1166" s="11">
        <v>2200106</v>
      </c>
      <c r="B1166" s="11" t="s">
        <v>1599</v>
      </c>
      <c r="C1166" s="13">
        <v>83</v>
      </c>
    </row>
    <row r="1167" spans="1:3" ht="16.5" customHeight="1">
      <c r="A1167" s="11">
        <v>2200107</v>
      </c>
      <c r="B1167" s="11" t="s">
        <v>1600</v>
      </c>
      <c r="C1167" s="13">
        <v>0</v>
      </c>
    </row>
    <row r="1168" spans="1:3" ht="16.5" customHeight="1">
      <c r="A1168" s="11">
        <v>2200108</v>
      </c>
      <c r="B1168" s="11" t="s">
        <v>1601</v>
      </c>
      <c r="C1168" s="13">
        <v>0</v>
      </c>
    </row>
    <row r="1169" spans="1:3" ht="16.5" customHeight="1">
      <c r="A1169" s="11">
        <v>2200109</v>
      </c>
      <c r="B1169" s="11" t="s">
        <v>1602</v>
      </c>
      <c r="C1169" s="13">
        <v>423</v>
      </c>
    </row>
    <row r="1170" spans="1:3" ht="16.5" customHeight="1">
      <c r="A1170" s="11">
        <v>2200112</v>
      </c>
      <c r="B1170" s="11" t="s">
        <v>1603</v>
      </c>
      <c r="C1170" s="13">
        <v>0</v>
      </c>
    </row>
    <row r="1171" spans="1:3" ht="16.5" customHeight="1">
      <c r="A1171" s="11">
        <v>2200113</v>
      </c>
      <c r="B1171" s="11" t="s">
        <v>1604</v>
      </c>
      <c r="C1171" s="13">
        <v>0</v>
      </c>
    </row>
    <row r="1172" spans="1:3" ht="16.5" customHeight="1">
      <c r="A1172" s="11">
        <v>2200114</v>
      </c>
      <c r="B1172" s="11" t="s">
        <v>1605</v>
      </c>
      <c r="C1172" s="13">
        <v>0</v>
      </c>
    </row>
    <row r="1173" spans="1:3" ht="16.5" customHeight="1">
      <c r="A1173" s="11">
        <v>2200115</v>
      </c>
      <c r="B1173" s="11" t="s">
        <v>1606</v>
      </c>
      <c r="C1173" s="13">
        <v>0</v>
      </c>
    </row>
    <row r="1174" spans="1:3" ht="16.5" customHeight="1">
      <c r="A1174" s="11">
        <v>2200116</v>
      </c>
      <c r="B1174" s="11" t="s">
        <v>1607</v>
      </c>
      <c r="C1174" s="13">
        <v>0</v>
      </c>
    </row>
    <row r="1175" spans="1:3" ht="16.5" customHeight="1">
      <c r="A1175" s="11">
        <v>2200119</v>
      </c>
      <c r="B1175" s="11" t="s">
        <v>1608</v>
      </c>
      <c r="C1175" s="13">
        <v>0</v>
      </c>
    </row>
    <row r="1176" spans="1:3" ht="16.5" customHeight="1">
      <c r="A1176" s="11">
        <v>2200120</v>
      </c>
      <c r="B1176" s="11" t="s">
        <v>1609</v>
      </c>
      <c r="C1176" s="13">
        <v>0</v>
      </c>
    </row>
    <row r="1177" spans="1:3" ht="16.5" customHeight="1">
      <c r="A1177" s="11">
        <v>2200121</v>
      </c>
      <c r="B1177" s="11" t="s">
        <v>1610</v>
      </c>
      <c r="C1177" s="13">
        <v>0</v>
      </c>
    </row>
    <row r="1178" spans="1:3" ht="16.5" customHeight="1">
      <c r="A1178" s="11">
        <v>2200122</v>
      </c>
      <c r="B1178" s="11" t="s">
        <v>1611</v>
      </c>
      <c r="C1178" s="13">
        <v>0</v>
      </c>
    </row>
    <row r="1179" spans="1:3" ht="16.5" customHeight="1">
      <c r="A1179" s="11">
        <v>2200123</v>
      </c>
      <c r="B1179" s="11" t="s">
        <v>1612</v>
      </c>
      <c r="C1179" s="13">
        <v>0</v>
      </c>
    </row>
    <row r="1180" spans="1:3" ht="16.5" customHeight="1">
      <c r="A1180" s="11">
        <v>2200124</v>
      </c>
      <c r="B1180" s="11" t="s">
        <v>1613</v>
      </c>
      <c r="C1180" s="13">
        <v>0</v>
      </c>
    </row>
    <row r="1181" spans="1:3" ht="16.5" customHeight="1">
      <c r="A1181" s="11">
        <v>2200125</v>
      </c>
      <c r="B1181" s="11" t="s">
        <v>1614</v>
      </c>
      <c r="C1181" s="13">
        <v>0</v>
      </c>
    </row>
    <row r="1182" spans="1:3" ht="16.5" customHeight="1">
      <c r="A1182" s="11">
        <v>2200126</v>
      </c>
      <c r="B1182" s="11" t="s">
        <v>1615</v>
      </c>
      <c r="C1182" s="13">
        <v>0</v>
      </c>
    </row>
    <row r="1183" spans="1:3" ht="16.5" customHeight="1">
      <c r="A1183" s="11">
        <v>2200127</v>
      </c>
      <c r="B1183" s="11" t="s">
        <v>1616</v>
      </c>
      <c r="C1183" s="13">
        <v>0</v>
      </c>
    </row>
    <row r="1184" spans="1:3" ht="16.5" customHeight="1">
      <c r="A1184" s="11">
        <v>2200128</v>
      </c>
      <c r="B1184" s="11" t="s">
        <v>1617</v>
      </c>
      <c r="C1184" s="13">
        <v>0</v>
      </c>
    </row>
    <row r="1185" spans="1:3" ht="16.5" customHeight="1">
      <c r="A1185" s="11">
        <v>2200129</v>
      </c>
      <c r="B1185" s="11" t="s">
        <v>1618</v>
      </c>
      <c r="C1185" s="13">
        <v>0</v>
      </c>
    </row>
    <row r="1186" spans="1:3" ht="16.5" customHeight="1">
      <c r="A1186" s="11">
        <v>2200150</v>
      </c>
      <c r="B1186" s="11" t="s">
        <v>723</v>
      </c>
      <c r="C1186" s="13">
        <v>0</v>
      </c>
    </row>
    <row r="1187" spans="1:3" ht="16.5" customHeight="1">
      <c r="A1187" s="11">
        <v>2200199</v>
      </c>
      <c r="B1187" s="11" t="s">
        <v>1619</v>
      </c>
      <c r="C1187" s="13">
        <v>4891</v>
      </c>
    </row>
    <row r="1188" spans="1:3" ht="16.5" customHeight="1">
      <c r="A1188" s="11">
        <v>22005</v>
      </c>
      <c r="B1188" s="12" t="s">
        <v>1620</v>
      </c>
      <c r="C1188" s="13">
        <f>SUM(C1189:C1202)</f>
        <v>59</v>
      </c>
    </row>
    <row r="1189" spans="1:3" ht="16.5" customHeight="1">
      <c r="A1189" s="11">
        <v>2200501</v>
      </c>
      <c r="B1189" s="11" t="s">
        <v>714</v>
      </c>
      <c r="C1189" s="13">
        <v>0</v>
      </c>
    </row>
    <row r="1190" spans="1:3" ht="16.5" customHeight="1">
      <c r="A1190" s="11">
        <v>2200502</v>
      </c>
      <c r="B1190" s="11" t="s">
        <v>715</v>
      </c>
      <c r="C1190" s="13">
        <v>0</v>
      </c>
    </row>
    <row r="1191" spans="1:3" ht="16.5" customHeight="1">
      <c r="A1191" s="11">
        <v>2200503</v>
      </c>
      <c r="B1191" s="11" t="s">
        <v>716</v>
      </c>
      <c r="C1191" s="13">
        <v>0</v>
      </c>
    </row>
    <row r="1192" spans="1:3" ht="16.5" customHeight="1">
      <c r="A1192" s="11">
        <v>2200504</v>
      </c>
      <c r="B1192" s="11" t="s">
        <v>1621</v>
      </c>
      <c r="C1192" s="13">
        <v>39</v>
      </c>
    </row>
    <row r="1193" spans="1:3" ht="16.5" customHeight="1">
      <c r="A1193" s="11">
        <v>2200506</v>
      </c>
      <c r="B1193" s="11" t="s">
        <v>1622</v>
      </c>
      <c r="C1193" s="13">
        <v>0</v>
      </c>
    </row>
    <row r="1194" spans="1:3" ht="16.5" customHeight="1">
      <c r="A1194" s="11">
        <v>2200507</v>
      </c>
      <c r="B1194" s="11" t="s">
        <v>1623</v>
      </c>
      <c r="C1194" s="13">
        <v>0</v>
      </c>
    </row>
    <row r="1195" spans="1:3" ht="16.5" customHeight="1">
      <c r="A1195" s="11">
        <v>2200508</v>
      </c>
      <c r="B1195" s="11" t="s">
        <v>1624</v>
      </c>
      <c r="C1195" s="13">
        <v>0</v>
      </c>
    </row>
    <row r="1196" spans="1:3" ht="16.5" customHeight="1">
      <c r="A1196" s="11">
        <v>2200509</v>
      </c>
      <c r="B1196" s="11" t="s">
        <v>1625</v>
      </c>
      <c r="C1196" s="13">
        <v>0</v>
      </c>
    </row>
    <row r="1197" spans="1:3" ht="16.5" customHeight="1">
      <c r="A1197" s="11">
        <v>2200510</v>
      </c>
      <c r="B1197" s="11" t="s">
        <v>1626</v>
      </c>
      <c r="C1197" s="13">
        <v>0</v>
      </c>
    </row>
    <row r="1198" spans="1:3" ht="16.5" customHeight="1">
      <c r="A1198" s="11">
        <v>2200511</v>
      </c>
      <c r="B1198" s="11" t="s">
        <v>1627</v>
      </c>
      <c r="C1198" s="13">
        <v>0</v>
      </c>
    </row>
    <row r="1199" spans="1:3" ht="16.5" customHeight="1">
      <c r="A1199" s="11">
        <v>2200512</v>
      </c>
      <c r="B1199" s="11" t="s">
        <v>1628</v>
      </c>
      <c r="C1199" s="13">
        <v>0</v>
      </c>
    </row>
    <row r="1200" spans="1:3" ht="16.5" customHeight="1">
      <c r="A1200" s="11">
        <v>2200513</v>
      </c>
      <c r="B1200" s="11" t="s">
        <v>1629</v>
      </c>
      <c r="C1200" s="13">
        <v>0</v>
      </c>
    </row>
    <row r="1201" spans="1:3" ht="16.5" customHeight="1">
      <c r="A1201" s="11">
        <v>2200514</v>
      </c>
      <c r="B1201" s="11" t="s">
        <v>1630</v>
      </c>
      <c r="C1201" s="13">
        <v>0</v>
      </c>
    </row>
    <row r="1202" spans="1:3" ht="16.5" customHeight="1">
      <c r="A1202" s="11">
        <v>2200599</v>
      </c>
      <c r="B1202" s="11" t="s">
        <v>1631</v>
      </c>
      <c r="C1202" s="13">
        <v>20</v>
      </c>
    </row>
    <row r="1203" spans="1:3" ht="16.5" customHeight="1">
      <c r="A1203" s="11">
        <v>22099</v>
      </c>
      <c r="B1203" s="12" t="s">
        <v>1632</v>
      </c>
      <c r="C1203" s="13">
        <f>C1204</f>
        <v>346</v>
      </c>
    </row>
    <row r="1204" spans="1:3" ht="16.5" customHeight="1">
      <c r="A1204" s="11">
        <v>2209901</v>
      </c>
      <c r="B1204" s="11" t="s">
        <v>1633</v>
      </c>
      <c r="C1204" s="13">
        <v>346</v>
      </c>
    </row>
    <row r="1205" spans="1:3" ht="16.5" customHeight="1">
      <c r="A1205" s="11">
        <v>221</v>
      </c>
      <c r="B1205" s="12" t="s">
        <v>1634</v>
      </c>
      <c r="C1205" s="13">
        <f>SUM(C1206,C1217,C1221)</f>
        <v>683</v>
      </c>
    </row>
    <row r="1206" spans="1:3" ht="16.5" customHeight="1">
      <c r="A1206" s="11">
        <v>22101</v>
      </c>
      <c r="B1206" s="12" t="s">
        <v>1635</v>
      </c>
      <c r="C1206" s="13">
        <f>SUM(C1207:C1216)</f>
        <v>683</v>
      </c>
    </row>
    <row r="1207" spans="1:3" ht="16.5" customHeight="1">
      <c r="A1207" s="11">
        <v>2210101</v>
      </c>
      <c r="B1207" s="11" t="s">
        <v>1636</v>
      </c>
      <c r="C1207" s="13">
        <v>0</v>
      </c>
    </row>
    <row r="1208" spans="1:3" ht="16.5" customHeight="1">
      <c r="A1208" s="11">
        <v>2210102</v>
      </c>
      <c r="B1208" s="11" t="s">
        <v>1637</v>
      </c>
      <c r="C1208" s="13">
        <v>0</v>
      </c>
    </row>
    <row r="1209" spans="1:3" ht="16.5" customHeight="1">
      <c r="A1209" s="11">
        <v>2210103</v>
      </c>
      <c r="B1209" s="11" t="s">
        <v>1638</v>
      </c>
      <c r="C1209" s="13">
        <v>0</v>
      </c>
    </row>
    <row r="1210" spans="1:3" ht="16.5" customHeight="1">
      <c r="A1210" s="11">
        <v>2210104</v>
      </c>
      <c r="B1210" s="11" t="s">
        <v>1639</v>
      </c>
      <c r="C1210" s="13">
        <v>0</v>
      </c>
    </row>
    <row r="1211" spans="1:3" ht="16.5" customHeight="1">
      <c r="A1211" s="11">
        <v>2210105</v>
      </c>
      <c r="B1211" s="11" t="s">
        <v>1640</v>
      </c>
      <c r="C1211" s="13">
        <v>657</v>
      </c>
    </row>
    <row r="1212" spans="1:3" ht="16.5" customHeight="1">
      <c r="A1212" s="11">
        <v>2210106</v>
      </c>
      <c r="B1212" s="11" t="s">
        <v>1641</v>
      </c>
      <c r="C1212" s="13">
        <v>0</v>
      </c>
    </row>
    <row r="1213" spans="1:3" ht="16.5" customHeight="1">
      <c r="A1213" s="11">
        <v>2210107</v>
      </c>
      <c r="B1213" s="11" t="s">
        <v>1642</v>
      </c>
      <c r="C1213" s="13">
        <v>2</v>
      </c>
    </row>
    <row r="1214" spans="1:3" ht="16.5" customHeight="1">
      <c r="A1214" s="11">
        <v>2210108</v>
      </c>
      <c r="B1214" s="11" t="s">
        <v>1643</v>
      </c>
      <c r="C1214" s="13">
        <v>0</v>
      </c>
    </row>
    <row r="1215" spans="1:3" ht="16.5" customHeight="1">
      <c r="A1215" s="11">
        <v>2210109</v>
      </c>
      <c r="B1215" s="11" t="s">
        <v>1644</v>
      </c>
      <c r="C1215" s="13">
        <v>0</v>
      </c>
    </row>
    <row r="1216" spans="1:3" ht="16.5" customHeight="1">
      <c r="A1216" s="11">
        <v>2210199</v>
      </c>
      <c r="B1216" s="11" t="s">
        <v>1645</v>
      </c>
      <c r="C1216" s="13">
        <v>24</v>
      </c>
    </row>
    <row r="1217" spans="1:3" ht="16.5" customHeight="1">
      <c r="A1217" s="11">
        <v>22102</v>
      </c>
      <c r="B1217" s="12" t="s">
        <v>1646</v>
      </c>
      <c r="C1217" s="13">
        <f>SUM(C1218:C1220)</f>
        <v>0</v>
      </c>
    </row>
    <row r="1218" spans="1:3" ht="16.5" customHeight="1">
      <c r="A1218" s="11">
        <v>2210201</v>
      </c>
      <c r="B1218" s="11" t="s">
        <v>1647</v>
      </c>
      <c r="C1218" s="13">
        <v>0</v>
      </c>
    </row>
    <row r="1219" spans="1:3" ht="16.5" customHeight="1">
      <c r="A1219" s="11">
        <v>2210202</v>
      </c>
      <c r="B1219" s="11" t="s">
        <v>1648</v>
      </c>
      <c r="C1219" s="13">
        <v>0</v>
      </c>
    </row>
    <row r="1220" spans="1:3" ht="16.5" customHeight="1">
      <c r="A1220" s="11">
        <v>2210203</v>
      </c>
      <c r="B1220" s="11" t="s">
        <v>1649</v>
      </c>
      <c r="C1220" s="13">
        <v>0</v>
      </c>
    </row>
    <row r="1221" spans="1:3" ht="16.5" customHeight="1">
      <c r="A1221" s="11">
        <v>22103</v>
      </c>
      <c r="B1221" s="12" t="s">
        <v>1650</v>
      </c>
      <c r="C1221" s="13">
        <f>SUM(C1222:C1224)</f>
        <v>0</v>
      </c>
    </row>
    <row r="1222" spans="1:3" ht="16.5" customHeight="1">
      <c r="A1222" s="11">
        <v>2210301</v>
      </c>
      <c r="B1222" s="11" t="s">
        <v>1651</v>
      </c>
      <c r="C1222" s="13">
        <v>0</v>
      </c>
    </row>
    <row r="1223" spans="1:3" ht="16.5" customHeight="1">
      <c r="A1223" s="11">
        <v>2210302</v>
      </c>
      <c r="B1223" s="11" t="s">
        <v>1652</v>
      </c>
      <c r="C1223" s="13">
        <v>0</v>
      </c>
    </row>
    <row r="1224" spans="1:3" ht="16.5" customHeight="1">
      <c r="A1224" s="11">
        <v>2210399</v>
      </c>
      <c r="B1224" s="11" t="s">
        <v>1653</v>
      </c>
      <c r="C1224" s="13">
        <v>0</v>
      </c>
    </row>
    <row r="1225" spans="1:3" ht="16.5" customHeight="1">
      <c r="A1225" s="11">
        <v>222</v>
      </c>
      <c r="B1225" s="12" t="s">
        <v>1654</v>
      </c>
      <c r="C1225" s="13">
        <f>SUM(C1226,C1241,C1255,C1260,C1266)</f>
        <v>140</v>
      </c>
    </row>
    <row r="1226" spans="1:3" ht="16.5" customHeight="1">
      <c r="A1226" s="11">
        <v>22201</v>
      </c>
      <c r="B1226" s="12" t="s">
        <v>1655</v>
      </c>
      <c r="C1226" s="13">
        <f>SUM(C1227:C1240)</f>
        <v>0</v>
      </c>
    </row>
    <row r="1227" spans="1:3" ht="16.5" customHeight="1">
      <c r="A1227" s="11">
        <v>2220101</v>
      </c>
      <c r="B1227" s="11" t="s">
        <v>714</v>
      </c>
      <c r="C1227" s="13">
        <v>0</v>
      </c>
    </row>
    <row r="1228" spans="1:3" ht="16.5" customHeight="1">
      <c r="A1228" s="11">
        <v>2220102</v>
      </c>
      <c r="B1228" s="11" t="s">
        <v>715</v>
      </c>
      <c r="C1228" s="13">
        <v>0</v>
      </c>
    </row>
    <row r="1229" spans="1:3" ht="16.5" customHeight="1">
      <c r="A1229" s="11">
        <v>2220103</v>
      </c>
      <c r="B1229" s="11" t="s">
        <v>716</v>
      </c>
      <c r="C1229" s="13">
        <v>0</v>
      </c>
    </row>
    <row r="1230" spans="1:3" ht="16.5" customHeight="1">
      <c r="A1230" s="11">
        <v>2220104</v>
      </c>
      <c r="B1230" s="11" t="s">
        <v>1656</v>
      </c>
      <c r="C1230" s="13">
        <v>0</v>
      </c>
    </row>
    <row r="1231" spans="1:3" ht="16.5" customHeight="1">
      <c r="A1231" s="11">
        <v>2220105</v>
      </c>
      <c r="B1231" s="11" t="s">
        <v>1657</v>
      </c>
      <c r="C1231" s="13">
        <v>0</v>
      </c>
    </row>
    <row r="1232" spans="1:3" ht="16.5" customHeight="1">
      <c r="A1232" s="11">
        <v>2220106</v>
      </c>
      <c r="B1232" s="11" t="s">
        <v>1658</v>
      </c>
      <c r="C1232" s="13">
        <v>0</v>
      </c>
    </row>
    <row r="1233" spans="1:3" ht="16.5" customHeight="1">
      <c r="A1233" s="11">
        <v>2220107</v>
      </c>
      <c r="B1233" s="11" t="s">
        <v>1659</v>
      </c>
      <c r="C1233" s="13">
        <v>0</v>
      </c>
    </row>
    <row r="1234" spans="1:3" ht="16.5" customHeight="1">
      <c r="A1234" s="11">
        <v>2220112</v>
      </c>
      <c r="B1234" s="11" t="s">
        <v>1660</v>
      </c>
      <c r="C1234" s="13">
        <v>0</v>
      </c>
    </row>
    <row r="1235" spans="1:3" ht="16.5" customHeight="1">
      <c r="A1235" s="11">
        <v>2220113</v>
      </c>
      <c r="B1235" s="11" t="s">
        <v>1661</v>
      </c>
      <c r="C1235" s="13">
        <v>0</v>
      </c>
    </row>
    <row r="1236" spans="1:3" ht="16.5" customHeight="1">
      <c r="A1236" s="11">
        <v>2220114</v>
      </c>
      <c r="B1236" s="11" t="s">
        <v>1662</v>
      </c>
      <c r="C1236" s="13">
        <v>0</v>
      </c>
    </row>
    <row r="1237" spans="1:3" ht="16.5" customHeight="1">
      <c r="A1237" s="11">
        <v>2220115</v>
      </c>
      <c r="B1237" s="11" t="s">
        <v>1663</v>
      </c>
      <c r="C1237" s="13">
        <v>0</v>
      </c>
    </row>
    <row r="1238" spans="1:3" ht="16.5" customHeight="1">
      <c r="A1238" s="11">
        <v>2220118</v>
      </c>
      <c r="B1238" s="11" t="s">
        <v>1664</v>
      </c>
      <c r="C1238" s="13">
        <v>0</v>
      </c>
    </row>
    <row r="1239" spans="1:3" ht="16.5" customHeight="1">
      <c r="A1239" s="11">
        <v>2220150</v>
      </c>
      <c r="B1239" s="11" t="s">
        <v>723</v>
      </c>
      <c r="C1239" s="13">
        <v>0</v>
      </c>
    </row>
    <row r="1240" spans="1:3" ht="16.5" customHeight="1">
      <c r="A1240" s="11">
        <v>2220199</v>
      </c>
      <c r="B1240" s="11" t="s">
        <v>1665</v>
      </c>
      <c r="C1240" s="13">
        <v>0</v>
      </c>
    </row>
    <row r="1241" spans="1:3" ht="16.5" customHeight="1">
      <c r="A1241" s="11">
        <v>22202</v>
      </c>
      <c r="B1241" s="12" t="s">
        <v>1666</v>
      </c>
      <c r="C1241" s="13">
        <f>SUM(C1242:C1254)</f>
        <v>0</v>
      </c>
    </row>
    <row r="1242" spans="1:3" ht="16.5" customHeight="1">
      <c r="A1242" s="11">
        <v>2220201</v>
      </c>
      <c r="B1242" s="11" t="s">
        <v>714</v>
      </c>
      <c r="C1242" s="13">
        <v>0</v>
      </c>
    </row>
    <row r="1243" spans="1:3" ht="16.5" customHeight="1">
      <c r="A1243" s="11">
        <v>2220202</v>
      </c>
      <c r="B1243" s="11" t="s">
        <v>715</v>
      </c>
      <c r="C1243" s="13">
        <v>0</v>
      </c>
    </row>
    <row r="1244" spans="1:3" ht="16.5" customHeight="1">
      <c r="A1244" s="11">
        <v>2220203</v>
      </c>
      <c r="B1244" s="11" t="s">
        <v>716</v>
      </c>
      <c r="C1244" s="13">
        <v>0</v>
      </c>
    </row>
    <row r="1245" spans="1:3" ht="16.5" customHeight="1">
      <c r="A1245" s="11">
        <v>2220204</v>
      </c>
      <c r="B1245" s="11" t="s">
        <v>1667</v>
      </c>
      <c r="C1245" s="13">
        <v>0</v>
      </c>
    </row>
    <row r="1246" spans="1:3" ht="16.5" customHeight="1">
      <c r="A1246" s="11">
        <v>2220205</v>
      </c>
      <c r="B1246" s="11" t="s">
        <v>1668</v>
      </c>
      <c r="C1246" s="13">
        <v>0</v>
      </c>
    </row>
    <row r="1247" spans="1:3" ht="16.5" customHeight="1">
      <c r="A1247" s="11">
        <v>2220206</v>
      </c>
      <c r="B1247" s="11" t="s">
        <v>1669</v>
      </c>
      <c r="C1247" s="13">
        <v>0</v>
      </c>
    </row>
    <row r="1248" spans="1:3" ht="16.5" customHeight="1">
      <c r="A1248" s="11">
        <v>2220207</v>
      </c>
      <c r="B1248" s="11" t="s">
        <v>1670</v>
      </c>
      <c r="C1248" s="13">
        <v>0</v>
      </c>
    </row>
    <row r="1249" spans="1:3" ht="16.5" customHeight="1">
      <c r="A1249" s="11">
        <v>2220209</v>
      </c>
      <c r="B1249" s="11" t="s">
        <v>1671</v>
      </c>
      <c r="C1249" s="13">
        <v>0</v>
      </c>
    </row>
    <row r="1250" spans="1:3" ht="16.5" customHeight="1">
      <c r="A1250" s="11">
        <v>2220210</v>
      </c>
      <c r="B1250" s="11" t="s">
        <v>1672</v>
      </c>
      <c r="C1250" s="13">
        <v>0</v>
      </c>
    </row>
    <row r="1251" spans="1:3" ht="16.5" customHeight="1">
      <c r="A1251" s="11">
        <v>2220211</v>
      </c>
      <c r="B1251" s="11" t="s">
        <v>1673</v>
      </c>
      <c r="C1251" s="13">
        <v>0</v>
      </c>
    </row>
    <row r="1252" spans="1:3" ht="16.5" customHeight="1">
      <c r="A1252" s="11">
        <v>2220212</v>
      </c>
      <c r="B1252" s="11" t="s">
        <v>1674</v>
      </c>
      <c r="C1252" s="13">
        <v>0</v>
      </c>
    </row>
    <row r="1253" spans="1:3" ht="16.5" customHeight="1">
      <c r="A1253" s="11">
        <v>2220250</v>
      </c>
      <c r="B1253" s="11" t="s">
        <v>723</v>
      </c>
      <c r="C1253" s="13">
        <v>0</v>
      </c>
    </row>
    <row r="1254" spans="1:3" ht="16.5" customHeight="1">
      <c r="A1254" s="11">
        <v>2220299</v>
      </c>
      <c r="B1254" s="11" t="s">
        <v>1675</v>
      </c>
      <c r="C1254" s="13">
        <v>0</v>
      </c>
    </row>
    <row r="1255" spans="1:3" ht="16.5" customHeight="1">
      <c r="A1255" s="11">
        <v>22203</v>
      </c>
      <c r="B1255" s="12" t="s">
        <v>1676</v>
      </c>
      <c r="C1255" s="13">
        <f>SUM(C1256:C1259)</f>
        <v>0</v>
      </c>
    </row>
    <row r="1256" spans="1:3" ht="16.5" customHeight="1">
      <c r="A1256" s="11">
        <v>2220301</v>
      </c>
      <c r="B1256" s="11" t="s">
        <v>1677</v>
      </c>
      <c r="C1256" s="13">
        <v>0</v>
      </c>
    </row>
    <row r="1257" spans="1:3" ht="16.5" customHeight="1">
      <c r="A1257" s="11">
        <v>2220303</v>
      </c>
      <c r="B1257" s="11" t="s">
        <v>1678</v>
      </c>
      <c r="C1257" s="13">
        <v>0</v>
      </c>
    </row>
    <row r="1258" spans="1:3" ht="16.5" customHeight="1">
      <c r="A1258" s="11">
        <v>2220304</v>
      </c>
      <c r="B1258" s="11" t="s">
        <v>1679</v>
      </c>
      <c r="C1258" s="13">
        <v>0</v>
      </c>
    </row>
    <row r="1259" spans="1:3" ht="16.5" customHeight="1">
      <c r="A1259" s="11">
        <v>2220399</v>
      </c>
      <c r="B1259" s="11" t="s">
        <v>1680</v>
      </c>
      <c r="C1259" s="13">
        <v>0</v>
      </c>
    </row>
    <row r="1260" spans="1:3" ht="16.5" customHeight="1">
      <c r="A1260" s="11">
        <v>22204</v>
      </c>
      <c r="B1260" s="12" t="s">
        <v>1681</v>
      </c>
      <c r="C1260" s="13">
        <f>SUM(C1261:C1265)</f>
        <v>0</v>
      </c>
    </row>
    <row r="1261" spans="1:3" ht="16.5" customHeight="1">
      <c r="A1261" s="11">
        <v>2220401</v>
      </c>
      <c r="B1261" s="11" t="s">
        <v>1682</v>
      </c>
      <c r="C1261" s="13">
        <v>0</v>
      </c>
    </row>
    <row r="1262" spans="1:3" ht="16.5" customHeight="1">
      <c r="A1262" s="11">
        <v>2220402</v>
      </c>
      <c r="B1262" s="11" t="s">
        <v>1683</v>
      </c>
      <c r="C1262" s="13">
        <v>0</v>
      </c>
    </row>
    <row r="1263" spans="1:3" ht="16.5" customHeight="1">
      <c r="A1263" s="11">
        <v>2220403</v>
      </c>
      <c r="B1263" s="11" t="s">
        <v>1684</v>
      </c>
      <c r="C1263" s="13">
        <v>0</v>
      </c>
    </row>
    <row r="1264" spans="1:3" ht="16.5" customHeight="1">
      <c r="A1264" s="11">
        <v>2220404</v>
      </c>
      <c r="B1264" s="11" t="s">
        <v>1685</v>
      </c>
      <c r="C1264" s="13">
        <v>0</v>
      </c>
    </row>
    <row r="1265" spans="1:3" ht="16.5" customHeight="1">
      <c r="A1265" s="11">
        <v>2220499</v>
      </c>
      <c r="B1265" s="11" t="s">
        <v>1686</v>
      </c>
      <c r="C1265" s="13">
        <v>0</v>
      </c>
    </row>
    <row r="1266" spans="1:3" ht="16.5" customHeight="1">
      <c r="A1266" s="11">
        <v>22205</v>
      </c>
      <c r="B1266" s="12" t="s">
        <v>1687</v>
      </c>
      <c r="C1266" s="13">
        <f>SUM(C1267:C1278)</f>
        <v>140</v>
      </c>
    </row>
    <row r="1267" spans="1:3" ht="16.5" customHeight="1">
      <c r="A1267" s="11">
        <v>2220501</v>
      </c>
      <c r="B1267" s="11" t="s">
        <v>1688</v>
      </c>
      <c r="C1267" s="13">
        <v>0</v>
      </c>
    </row>
    <row r="1268" spans="1:3" ht="16.5" customHeight="1">
      <c r="A1268" s="11">
        <v>2220502</v>
      </c>
      <c r="B1268" s="11" t="s">
        <v>1689</v>
      </c>
      <c r="C1268" s="13">
        <v>0</v>
      </c>
    </row>
    <row r="1269" spans="1:3" ht="16.5" customHeight="1">
      <c r="A1269" s="11">
        <v>2220503</v>
      </c>
      <c r="B1269" s="11" t="s">
        <v>1690</v>
      </c>
      <c r="C1269" s="13">
        <v>0</v>
      </c>
    </row>
    <row r="1270" spans="1:3" ht="16.5" customHeight="1">
      <c r="A1270" s="11">
        <v>2220504</v>
      </c>
      <c r="B1270" s="11" t="s">
        <v>1691</v>
      </c>
      <c r="C1270" s="13">
        <v>0</v>
      </c>
    </row>
    <row r="1271" spans="1:3" ht="16.5" customHeight="1">
      <c r="A1271" s="11">
        <v>2220505</v>
      </c>
      <c r="B1271" s="11" t="s">
        <v>1692</v>
      </c>
      <c r="C1271" s="13">
        <v>0</v>
      </c>
    </row>
    <row r="1272" spans="1:3" ht="16.5" customHeight="1">
      <c r="A1272" s="11">
        <v>2220506</v>
      </c>
      <c r="B1272" s="11" t="s">
        <v>1693</v>
      </c>
      <c r="C1272" s="13">
        <v>0</v>
      </c>
    </row>
    <row r="1273" spans="1:3" ht="16.5" customHeight="1">
      <c r="A1273" s="11">
        <v>2220507</v>
      </c>
      <c r="B1273" s="11" t="s">
        <v>1694</v>
      </c>
      <c r="C1273" s="13">
        <v>0</v>
      </c>
    </row>
    <row r="1274" spans="1:3" ht="16.5" customHeight="1">
      <c r="A1274" s="11">
        <v>2220508</v>
      </c>
      <c r="B1274" s="11" t="s">
        <v>1695</v>
      </c>
      <c r="C1274" s="13">
        <v>0</v>
      </c>
    </row>
    <row r="1275" spans="1:3" ht="16.5" customHeight="1">
      <c r="A1275" s="11">
        <v>2220509</v>
      </c>
      <c r="B1275" s="11" t="s">
        <v>1696</v>
      </c>
      <c r="C1275" s="13">
        <v>0</v>
      </c>
    </row>
    <row r="1276" spans="1:3" ht="16.5" customHeight="1">
      <c r="A1276" s="11">
        <v>2220510</v>
      </c>
      <c r="B1276" s="11" t="s">
        <v>1697</v>
      </c>
      <c r="C1276" s="13">
        <v>0</v>
      </c>
    </row>
    <row r="1277" spans="1:3" ht="16.5" customHeight="1">
      <c r="A1277" s="11">
        <v>2220511</v>
      </c>
      <c r="B1277" s="11" t="s">
        <v>1698</v>
      </c>
      <c r="C1277" s="13">
        <v>0</v>
      </c>
    </row>
    <row r="1278" spans="1:3" ht="16.5" customHeight="1">
      <c r="A1278" s="11">
        <v>2220599</v>
      </c>
      <c r="B1278" s="11" t="s">
        <v>1699</v>
      </c>
      <c r="C1278" s="13">
        <v>140</v>
      </c>
    </row>
    <row r="1279" spans="1:3" ht="16.5" customHeight="1">
      <c r="A1279" s="11">
        <v>224</v>
      </c>
      <c r="B1279" s="12" t="s">
        <v>1700</v>
      </c>
      <c r="C1279" s="13">
        <f>SUM(C1280,C1292,C1298,C1304,C1312,C1325,C1329,C1335)</f>
        <v>769</v>
      </c>
    </row>
    <row r="1280" spans="1:3" ht="16.5" customHeight="1">
      <c r="A1280" s="11">
        <v>22401</v>
      </c>
      <c r="B1280" s="12" t="s">
        <v>1701</v>
      </c>
      <c r="C1280" s="13">
        <f>SUM(C1281:C1291)</f>
        <v>407</v>
      </c>
    </row>
    <row r="1281" spans="1:3" ht="16.5" customHeight="1">
      <c r="A1281" s="11">
        <v>2240101</v>
      </c>
      <c r="B1281" s="11" t="s">
        <v>714</v>
      </c>
      <c r="C1281" s="13">
        <v>257</v>
      </c>
    </row>
    <row r="1282" spans="1:3" ht="16.5" customHeight="1">
      <c r="A1282" s="11">
        <v>2240102</v>
      </c>
      <c r="B1282" s="11" t="s">
        <v>715</v>
      </c>
      <c r="C1282" s="13">
        <v>0</v>
      </c>
    </row>
    <row r="1283" spans="1:3" ht="16.5" customHeight="1">
      <c r="A1283" s="11">
        <v>2240103</v>
      </c>
      <c r="B1283" s="11" t="s">
        <v>716</v>
      </c>
      <c r="C1283" s="13">
        <v>0</v>
      </c>
    </row>
    <row r="1284" spans="1:3" ht="16.5" customHeight="1">
      <c r="A1284" s="11">
        <v>2240104</v>
      </c>
      <c r="B1284" s="11" t="s">
        <v>1702</v>
      </c>
      <c r="C1284" s="13">
        <v>0</v>
      </c>
    </row>
    <row r="1285" spans="1:3" ht="16.5" customHeight="1">
      <c r="A1285" s="11">
        <v>2240105</v>
      </c>
      <c r="B1285" s="11" t="s">
        <v>1703</v>
      </c>
      <c r="C1285" s="13">
        <v>0</v>
      </c>
    </row>
    <row r="1286" spans="1:3" ht="16.5" customHeight="1">
      <c r="A1286" s="11">
        <v>2240106</v>
      </c>
      <c r="B1286" s="11" t="s">
        <v>1704</v>
      </c>
      <c r="C1286" s="13">
        <v>0</v>
      </c>
    </row>
    <row r="1287" spans="1:3" ht="16.5" customHeight="1">
      <c r="A1287" s="11">
        <v>2240107</v>
      </c>
      <c r="B1287" s="11" t="s">
        <v>1705</v>
      </c>
      <c r="C1287" s="13">
        <v>0</v>
      </c>
    </row>
    <row r="1288" spans="1:3" ht="16.5" customHeight="1">
      <c r="A1288" s="11">
        <v>2240108</v>
      </c>
      <c r="B1288" s="11" t="s">
        <v>1706</v>
      </c>
      <c r="C1288" s="13">
        <v>0</v>
      </c>
    </row>
    <row r="1289" spans="1:3" ht="16.5" customHeight="1">
      <c r="A1289" s="11">
        <v>2240109</v>
      </c>
      <c r="B1289" s="11" t="s">
        <v>1707</v>
      </c>
      <c r="C1289" s="13">
        <v>0</v>
      </c>
    </row>
    <row r="1290" spans="1:3" ht="16.5" customHeight="1">
      <c r="A1290" s="11">
        <v>2240150</v>
      </c>
      <c r="B1290" s="11" t="s">
        <v>723</v>
      </c>
      <c r="C1290" s="13">
        <v>0</v>
      </c>
    </row>
    <row r="1291" spans="1:3" ht="16.5" customHeight="1">
      <c r="A1291" s="11">
        <v>2240199</v>
      </c>
      <c r="B1291" s="11" t="s">
        <v>1708</v>
      </c>
      <c r="C1291" s="13">
        <v>150</v>
      </c>
    </row>
    <row r="1292" spans="1:3" ht="16.5" customHeight="1">
      <c r="A1292" s="11">
        <v>22402</v>
      </c>
      <c r="B1292" s="12" t="s">
        <v>1709</v>
      </c>
      <c r="C1292" s="13">
        <f>SUM(C1293:C1297)</f>
        <v>151</v>
      </c>
    </row>
    <row r="1293" spans="1:3" ht="16.5" customHeight="1">
      <c r="A1293" s="11">
        <v>2240201</v>
      </c>
      <c r="B1293" s="11" t="s">
        <v>714</v>
      </c>
      <c r="C1293" s="13">
        <v>0</v>
      </c>
    </row>
    <row r="1294" spans="1:3" ht="16.5" customHeight="1">
      <c r="A1294" s="11">
        <v>2240202</v>
      </c>
      <c r="B1294" s="11" t="s">
        <v>715</v>
      </c>
      <c r="C1294" s="13">
        <v>0</v>
      </c>
    </row>
    <row r="1295" spans="1:3" ht="16.5" customHeight="1">
      <c r="A1295" s="11">
        <v>2240203</v>
      </c>
      <c r="B1295" s="11" t="s">
        <v>716</v>
      </c>
      <c r="C1295" s="13">
        <v>0</v>
      </c>
    </row>
    <row r="1296" spans="1:3" ht="16.5" customHeight="1">
      <c r="A1296" s="11">
        <v>2240204</v>
      </c>
      <c r="B1296" s="11" t="s">
        <v>1710</v>
      </c>
      <c r="C1296" s="13">
        <v>0</v>
      </c>
    </row>
    <row r="1297" spans="1:3" ht="16.5" customHeight="1">
      <c r="A1297" s="11">
        <v>2240299</v>
      </c>
      <c r="B1297" s="11" t="s">
        <v>1711</v>
      </c>
      <c r="C1297" s="13">
        <v>151</v>
      </c>
    </row>
    <row r="1298" spans="1:3" ht="16.5" customHeight="1">
      <c r="A1298" s="11">
        <v>22403</v>
      </c>
      <c r="B1298" s="12" t="s">
        <v>1712</v>
      </c>
      <c r="C1298" s="13">
        <f>SUM(C1299:C1303)</f>
        <v>0</v>
      </c>
    </row>
    <row r="1299" spans="1:3" ht="16.5" customHeight="1">
      <c r="A1299" s="11">
        <v>2240301</v>
      </c>
      <c r="B1299" s="11" t="s">
        <v>714</v>
      </c>
      <c r="C1299" s="13">
        <v>0</v>
      </c>
    </row>
    <row r="1300" spans="1:3" ht="16.5" customHeight="1">
      <c r="A1300" s="11">
        <v>2240302</v>
      </c>
      <c r="B1300" s="11" t="s">
        <v>715</v>
      </c>
      <c r="C1300" s="13">
        <v>0</v>
      </c>
    </row>
    <row r="1301" spans="1:3" ht="16.5" customHeight="1">
      <c r="A1301" s="11">
        <v>2240303</v>
      </c>
      <c r="B1301" s="11" t="s">
        <v>716</v>
      </c>
      <c r="C1301" s="13">
        <v>0</v>
      </c>
    </row>
    <row r="1302" spans="1:3" ht="16.5" customHeight="1">
      <c r="A1302" s="11">
        <v>2240304</v>
      </c>
      <c r="B1302" s="11" t="s">
        <v>1713</v>
      </c>
      <c r="C1302" s="13">
        <v>0</v>
      </c>
    </row>
    <row r="1303" spans="1:3" ht="16.5" customHeight="1">
      <c r="A1303" s="11">
        <v>2240399</v>
      </c>
      <c r="B1303" s="11" t="s">
        <v>1714</v>
      </c>
      <c r="C1303" s="13">
        <v>0</v>
      </c>
    </row>
    <row r="1304" spans="1:3" ht="16.5" customHeight="1">
      <c r="A1304" s="11">
        <v>22404</v>
      </c>
      <c r="B1304" s="12" t="s">
        <v>1715</v>
      </c>
      <c r="C1304" s="13">
        <f>SUM(C1305:C1311)</f>
        <v>13</v>
      </c>
    </row>
    <row r="1305" spans="1:3" ht="16.5" customHeight="1">
      <c r="A1305" s="11">
        <v>2240401</v>
      </c>
      <c r="B1305" s="11" t="s">
        <v>714</v>
      </c>
      <c r="C1305" s="13">
        <v>0</v>
      </c>
    </row>
    <row r="1306" spans="1:3" ht="16.5" customHeight="1">
      <c r="A1306" s="11">
        <v>2240402</v>
      </c>
      <c r="B1306" s="11" t="s">
        <v>715</v>
      </c>
      <c r="C1306" s="13">
        <v>0</v>
      </c>
    </row>
    <row r="1307" spans="1:3" ht="16.5" customHeight="1">
      <c r="A1307" s="11">
        <v>2240403</v>
      </c>
      <c r="B1307" s="11" t="s">
        <v>716</v>
      </c>
      <c r="C1307" s="13">
        <v>0</v>
      </c>
    </row>
    <row r="1308" spans="1:3" ht="16.5" customHeight="1">
      <c r="A1308" s="11">
        <v>2240404</v>
      </c>
      <c r="B1308" s="11" t="s">
        <v>1716</v>
      </c>
      <c r="C1308" s="13">
        <v>0</v>
      </c>
    </row>
    <row r="1309" spans="1:3" ht="16.5" customHeight="1">
      <c r="A1309" s="11">
        <v>2240405</v>
      </c>
      <c r="B1309" s="11" t="s">
        <v>1717</v>
      </c>
      <c r="C1309" s="13">
        <v>0</v>
      </c>
    </row>
    <row r="1310" spans="1:3" ht="16.5" customHeight="1">
      <c r="A1310" s="11">
        <v>2240450</v>
      </c>
      <c r="B1310" s="11" t="s">
        <v>723</v>
      </c>
      <c r="C1310" s="13">
        <v>0</v>
      </c>
    </row>
    <row r="1311" spans="1:3" ht="16.5" customHeight="1">
      <c r="A1311" s="11">
        <v>2240499</v>
      </c>
      <c r="B1311" s="11" t="s">
        <v>1718</v>
      </c>
      <c r="C1311" s="13">
        <v>13</v>
      </c>
    </row>
    <row r="1312" spans="1:3" ht="16.5" customHeight="1">
      <c r="A1312" s="11">
        <v>22405</v>
      </c>
      <c r="B1312" s="12" t="s">
        <v>1719</v>
      </c>
      <c r="C1312" s="13">
        <f>SUM(C1313:C1324)</f>
        <v>0</v>
      </c>
    </row>
    <row r="1313" spans="1:3" ht="16.5" customHeight="1">
      <c r="A1313" s="11">
        <v>2240501</v>
      </c>
      <c r="B1313" s="11" t="s">
        <v>714</v>
      </c>
      <c r="C1313" s="13">
        <v>0</v>
      </c>
    </row>
    <row r="1314" spans="1:3" ht="16.5" customHeight="1">
      <c r="A1314" s="11">
        <v>2240502</v>
      </c>
      <c r="B1314" s="11" t="s">
        <v>715</v>
      </c>
      <c r="C1314" s="13">
        <v>0</v>
      </c>
    </row>
    <row r="1315" spans="1:3" ht="16.5" customHeight="1">
      <c r="A1315" s="11">
        <v>2240503</v>
      </c>
      <c r="B1315" s="11" t="s">
        <v>716</v>
      </c>
      <c r="C1315" s="13">
        <v>0</v>
      </c>
    </row>
    <row r="1316" spans="1:3" ht="16.5" customHeight="1">
      <c r="A1316" s="11">
        <v>2240504</v>
      </c>
      <c r="B1316" s="11" t="s">
        <v>1720</v>
      </c>
      <c r="C1316" s="13">
        <v>0</v>
      </c>
    </row>
    <row r="1317" spans="1:3" ht="16.5" customHeight="1">
      <c r="A1317" s="11">
        <v>2240505</v>
      </c>
      <c r="B1317" s="11" t="s">
        <v>1721</v>
      </c>
      <c r="C1317" s="13">
        <v>0</v>
      </c>
    </row>
    <row r="1318" spans="1:3" ht="16.5" customHeight="1">
      <c r="A1318" s="11">
        <v>2240506</v>
      </c>
      <c r="B1318" s="11" t="s">
        <v>1722</v>
      </c>
      <c r="C1318" s="13">
        <v>0</v>
      </c>
    </row>
    <row r="1319" spans="1:3" ht="16.5" customHeight="1">
      <c r="A1319" s="11">
        <v>2240507</v>
      </c>
      <c r="B1319" s="11" t="s">
        <v>1723</v>
      </c>
      <c r="C1319" s="13">
        <v>0</v>
      </c>
    </row>
    <row r="1320" spans="1:3" ht="16.5" customHeight="1">
      <c r="A1320" s="11">
        <v>2240508</v>
      </c>
      <c r="B1320" s="11" t="s">
        <v>1724</v>
      </c>
      <c r="C1320" s="13">
        <v>0</v>
      </c>
    </row>
    <row r="1321" spans="1:3" ht="16.5" customHeight="1">
      <c r="A1321" s="11">
        <v>2240509</v>
      </c>
      <c r="B1321" s="11" t="s">
        <v>1725</v>
      </c>
      <c r="C1321" s="13">
        <v>0</v>
      </c>
    </row>
    <row r="1322" spans="1:3" ht="16.5" customHeight="1">
      <c r="A1322" s="11">
        <v>2240510</v>
      </c>
      <c r="B1322" s="11" t="s">
        <v>1726</v>
      </c>
      <c r="C1322" s="13">
        <v>0</v>
      </c>
    </row>
    <row r="1323" spans="1:3" ht="16.5" customHeight="1">
      <c r="A1323" s="11">
        <v>2240550</v>
      </c>
      <c r="B1323" s="11" t="s">
        <v>1727</v>
      </c>
      <c r="C1323" s="13">
        <v>0</v>
      </c>
    </row>
    <row r="1324" spans="1:3" ht="16.5" customHeight="1">
      <c r="A1324" s="11">
        <v>2240599</v>
      </c>
      <c r="B1324" s="11" t="s">
        <v>1728</v>
      </c>
      <c r="C1324" s="13">
        <v>0</v>
      </c>
    </row>
    <row r="1325" spans="1:3" ht="16.5" customHeight="1">
      <c r="A1325" s="11">
        <v>22406</v>
      </c>
      <c r="B1325" s="12" t="s">
        <v>1729</v>
      </c>
      <c r="C1325" s="13">
        <f>SUM(C1326:C1328)</f>
        <v>198</v>
      </c>
    </row>
    <row r="1326" spans="1:3" ht="16.5" customHeight="1">
      <c r="A1326" s="11">
        <v>2240601</v>
      </c>
      <c r="B1326" s="11" t="s">
        <v>1730</v>
      </c>
      <c r="C1326" s="13">
        <v>90</v>
      </c>
    </row>
    <row r="1327" spans="1:3" ht="16.5" customHeight="1">
      <c r="A1327" s="11">
        <v>2240602</v>
      </c>
      <c r="B1327" s="11" t="s">
        <v>1731</v>
      </c>
      <c r="C1327" s="13">
        <v>0</v>
      </c>
    </row>
    <row r="1328" spans="1:3" ht="16.5" customHeight="1">
      <c r="A1328" s="11">
        <v>2240699</v>
      </c>
      <c r="B1328" s="11" t="s">
        <v>1732</v>
      </c>
      <c r="C1328" s="13">
        <v>108</v>
      </c>
    </row>
    <row r="1329" spans="1:3" ht="16.5" customHeight="1">
      <c r="A1329" s="11">
        <v>22407</v>
      </c>
      <c r="B1329" s="12" t="s">
        <v>1733</v>
      </c>
      <c r="C1329" s="13">
        <f>SUM(C1330:C1334)</f>
        <v>0</v>
      </c>
    </row>
    <row r="1330" spans="1:3" ht="16.5" customHeight="1">
      <c r="A1330" s="11">
        <v>2240701</v>
      </c>
      <c r="B1330" s="11" t="s">
        <v>1734</v>
      </c>
      <c r="C1330" s="13">
        <v>0</v>
      </c>
    </row>
    <row r="1331" spans="1:3" ht="16.5" customHeight="1">
      <c r="A1331" s="11">
        <v>2240702</v>
      </c>
      <c r="B1331" s="11" t="s">
        <v>1735</v>
      </c>
      <c r="C1331" s="13">
        <v>0</v>
      </c>
    </row>
    <row r="1332" spans="1:3" ht="16.5" customHeight="1">
      <c r="A1332" s="11">
        <v>2240703</v>
      </c>
      <c r="B1332" s="11" t="s">
        <v>1736</v>
      </c>
      <c r="C1332" s="13">
        <v>0</v>
      </c>
    </row>
    <row r="1333" spans="1:3" ht="16.5" customHeight="1">
      <c r="A1333" s="11">
        <v>2240704</v>
      </c>
      <c r="B1333" s="11" t="s">
        <v>1737</v>
      </c>
      <c r="C1333" s="13">
        <v>0</v>
      </c>
    </row>
    <row r="1334" spans="1:3" ht="16.5" customHeight="1">
      <c r="A1334" s="11">
        <v>2240799</v>
      </c>
      <c r="B1334" s="11" t="s">
        <v>1738</v>
      </c>
      <c r="C1334" s="13">
        <v>0</v>
      </c>
    </row>
    <row r="1335" spans="1:3" ht="16.5" customHeight="1">
      <c r="A1335" s="11">
        <v>22499</v>
      </c>
      <c r="B1335" s="12" t="s">
        <v>1739</v>
      </c>
      <c r="C1335" s="13">
        <v>0</v>
      </c>
    </row>
    <row r="1336" spans="1:3" ht="16.5" customHeight="1">
      <c r="A1336" s="11">
        <v>229</v>
      </c>
      <c r="B1336" s="12" t="s">
        <v>1740</v>
      </c>
      <c r="C1336" s="13">
        <f>C1337</f>
        <v>1613</v>
      </c>
    </row>
    <row r="1337" spans="1:3" ht="16.5" customHeight="1">
      <c r="A1337" s="11">
        <v>22999</v>
      </c>
      <c r="B1337" s="12" t="s">
        <v>1741</v>
      </c>
      <c r="C1337" s="13">
        <f>C1338</f>
        <v>1613</v>
      </c>
    </row>
    <row r="1338" spans="1:3" ht="16.5" customHeight="1">
      <c r="A1338" s="11">
        <v>2299901</v>
      </c>
      <c r="B1338" s="11" t="s">
        <v>1742</v>
      </c>
      <c r="C1338" s="13">
        <v>1613</v>
      </c>
    </row>
    <row r="1339" spans="1:3" ht="16.5" customHeight="1">
      <c r="A1339" s="11">
        <v>232</v>
      </c>
      <c r="B1339" s="12" t="s">
        <v>1743</v>
      </c>
      <c r="C1339" s="13">
        <f>SUM(C1340,C1341,C1342)</f>
        <v>448</v>
      </c>
    </row>
    <row r="1340" spans="1:3" ht="16.5" customHeight="1">
      <c r="A1340" s="11">
        <v>23201</v>
      </c>
      <c r="B1340" s="12" t="s">
        <v>1744</v>
      </c>
      <c r="C1340" s="13">
        <v>0</v>
      </c>
    </row>
    <row r="1341" spans="1:3" ht="16.5" customHeight="1">
      <c r="A1341" s="11">
        <v>23202</v>
      </c>
      <c r="B1341" s="12" t="s">
        <v>1745</v>
      </c>
      <c r="C1341" s="13">
        <v>0</v>
      </c>
    </row>
    <row r="1342" spans="1:3" ht="16.5" customHeight="1">
      <c r="A1342" s="11">
        <v>23203</v>
      </c>
      <c r="B1342" s="12" t="s">
        <v>1746</v>
      </c>
      <c r="C1342" s="13">
        <f>SUM(C1343:C1346)</f>
        <v>448</v>
      </c>
    </row>
    <row r="1343" spans="1:3" ht="17.25" customHeight="1">
      <c r="A1343" s="11">
        <v>2320301</v>
      </c>
      <c r="B1343" s="11" t="s">
        <v>1747</v>
      </c>
      <c r="C1343" s="13">
        <v>448</v>
      </c>
    </row>
    <row r="1344" spans="1:3" ht="16.5" customHeight="1">
      <c r="A1344" s="11">
        <v>2320302</v>
      </c>
      <c r="B1344" s="11" t="s">
        <v>1748</v>
      </c>
      <c r="C1344" s="13">
        <v>0</v>
      </c>
    </row>
    <row r="1345" spans="1:3" ht="16.5" customHeight="1">
      <c r="A1345" s="11">
        <v>2320303</v>
      </c>
      <c r="B1345" s="11" t="s">
        <v>1749</v>
      </c>
      <c r="C1345" s="13">
        <v>0</v>
      </c>
    </row>
    <row r="1346" spans="1:3" ht="16.5" customHeight="1">
      <c r="A1346" s="11">
        <v>2320304</v>
      </c>
      <c r="B1346" s="11" t="s">
        <v>1750</v>
      </c>
      <c r="C1346" s="13">
        <v>0</v>
      </c>
    </row>
    <row r="1347" spans="1:3" ht="16.5" customHeight="1">
      <c r="A1347" s="11">
        <v>233</v>
      </c>
      <c r="B1347" s="12" t="s">
        <v>1751</v>
      </c>
      <c r="C1347" s="13">
        <f>C1348+C1349+C1350</f>
        <v>2</v>
      </c>
    </row>
    <row r="1348" spans="1:3" ht="16.5" customHeight="1">
      <c r="A1348" s="11">
        <v>23301</v>
      </c>
      <c r="B1348" s="12" t="s">
        <v>1752</v>
      </c>
      <c r="C1348" s="13">
        <v>0</v>
      </c>
    </row>
    <row r="1349" spans="1:3" ht="16.5" customHeight="1">
      <c r="A1349" s="11">
        <v>23302</v>
      </c>
      <c r="B1349" s="12" t="s">
        <v>1753</v>
      </c>
      <c r="C1349" s="13">
        <v>0</v>
      </c>
    </row>
    <row r="1350" spans="1:3" ht="16.5" customHeight="1">
      <c r="A1350" s="11">
        <v>23303</v>
      </c>
      <c r="B1350" s="12" t="s">
        <v>1754</v>
      </c>
      <c r="C1350" s="13">
        <v>2</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0"/>
  <sheetViews>
    <sheetView showGridLines="0" showZeros="0" workbookViewId="0" topLeftCell="A1">
      <selection activeCell="E23" sqref="E23"/>
    </sheetView>
  </sheetViews>
  <sheetFormatPr defaultColWidth="12.125" defaultRowHeight="16.5" customHeight="1"/>
  <cols>
    <col min="1" max="1" width="9.875" style="7" customWidth="1"/>
    <col min="2" max="2" width="54.25390625" style="7" customWidth="1"/>
    <col min="3" max="3" width="26.00390625" style="7" customWidth="1"/>
    <col min="4" max="16384" width="12.125" style="7" customWidth="1"/>
  </cols>
  <sheetData>
    <row r="1" spans="1:3" ht="33.75" customHeight="1">
      <c r="A1" s="39" t="s">
        <v>1755</v>
      </c>
      <c r="B1" s="39"/>
      <c r="C1" s="39"/>
    </row>
    <row r="2" spans="1:3" ht="16.5" customHeight="1">
      <c r="A2" s="34" t="s">
        <v>710</v>
      </c>
      <c r="B2" s="34"/>
      <c r="C2" s="34"/>
    </row>
    <row r="3" spans="1:3" ht="17.25" customHeight="1">
      <c r="A3" s="35" t="s">
        <v>49</v>
      </c>
      <c r="B3" s="35" t="s">
        <v>50</v>
      </c>
      <c r="C3" s="35" t="s">
        <v>51</v>
      </c>
    </row>
    <row r="4" spans="1:3" ht="16.5" customHeight="1">
      <c r="A4" s="11"/>
      <c r="B4" s="35" t="s">
        <v>711</v>
      </c>
      <c r="C4" s="13">
        <f>SUM(C5,C249,C289,C308,C399,C453,C507,C564,C685,C757,C835,C858,C969,C1033,C1100,C1120,C1150,C1160,C1205,C1225,C1279,C1336,C1339,C1347)</f>
        <v>144869</v>
      </c>
    </row>
    <row r="5" spans="1:3" ht="16.5" customHeight="1">
      <c r="A5" s="11">
        <v>201</v>
      </c>
      <c r="B5" s="12" t="s">
        <v>712</v>
      </c>
      <c r="C5" s="13">
        <f>SUM(C6+C18+C27+C38+C49+C60+C71+C83+C92+C105+C115+C124+C135+C148+C155+C163+C169+C176+C183+C190+C197+C204+C212+C218+C224+C231+C246)</f>
        <v>22138</v>
      </c>
    </row>
    <row r="6" spans="1:3" ht="16.5" customHeight="1">
      <c r="A6" s="11">
        <v>20101</v>
      </c>
      <c r="B6" s="12" t="s">
        <v>713</v>
      </c>
      <c r="C6" s="13">
        <f>SUM(C7:C17)</f>
        <v>300</v>
      </c>
    </row>
    <row r="7" spans="1:3" ht="16.5" customHeight="1">
      <c r="A7" s="11">
        <v>2010101</v>
      </c>
      <c r="B7" s="11" t="s">
        <v>714</v>
      </c>
      <c r="C7" s="13">
        <v>222</v>
      </c>
    </row>
    <row r="8" spans="1:3" ht="16.5" customHeight="1">
      <c r="A8" s="11">
        <v>2010102</v>
      </c>
      <c r="B8" s="11" t="s">
        <v>715</v>
      </c>
      <c r="C8" s="13">
        <v>0</v>
      </c>
    </row>
    <row r="9" spans="1:3" ht="16.5" customHeight="1">
      <c r="A9" s="11">
        <v>2010103</v>
      </c>
      <c r="B9" s="11" t="s">
        <v>716</v>
      </c>
      <c r="C9" s="13">
        <v>0</v>
      </c>
    </row>
    <row r="10" spans="1:3" ht="16.5" customHeight="1">
      <c r="A10" s="11">
        <v>2010104</v>
      </c>
      <c r="B10" s="11" t="s">
        <v>717</v>
      </c>
      <c r="C10" s="13">
        <v>28</v>
      </c>
    </row>
    <row r="11" spans="1:3" ht="16.5" customHeight="1">
      <c r="A11" s="11">
        <v>2010105</v>
      </c>
      <c r="B11" s="11" t="s">
        <v>718</v>
      </c>
      <c r="C11" s="13">
        <v>0</v>
      </c>
    </row>
    <row r="12" spans="1:3" ht="16.5" customHeight="1">
      <c r="A12" s="11">
        <v>2010106</v>
      </c>
      <c r="B12" s="11" t="s">
        <v>719</v>
      </c>
      <c r="C12" s="13">
        <v>0</v>
      </c>
    </row>
    <row r="13" spans="1:3" ht="16.5" customHeight="1">
      <c r="A13" s="11">
        <v>2010107</v>
      </c>
      <c r="B13" s="11" t="s">
        <v>720</v>
      </c>
      <c r="C13" s="13">
        <v>0</v>
      </c>
    </row>
    <row r="14" spans="1:3" ht="16.5" customHeight="1">
      <c r="A14" s="11">
        <v>2010108</v>
      </c>
      <c r="B14" s="11" t="s">
        <v>721</v>
      </c>
      <c r="C14" s="13">
        <v>8</v>
      </c>
    </row>
    <row r="15" spans="1:3" ht="16.5" customHeight="1">
      <c r="A15" s="11">
        <v>2010109</v>
      </c>
      <c r="B15" s="11" t="s">
        <v>722</v>
      </c>
      <c r="C15" s="13">
        <v>0</v>
      </c>
    </row>
    <row r="16" spans="1:3" ht="16.5" customHeight="1">
      <c r="A16" s="11">
        <v>2010150</v>
      </c>
      <c r="B16" s="11" t="s">
        <v>723</v>
      </c>
      <c r="C16" s="13">
        <v>0</v>
      </c>
    </row>
    <row r="17" spans="1:3" ht="16.5" customHeight="1">
      <c r="A17" s="11">
        <v>2010199</v>
      </c>
      <c r="B17" s="11" t="s">
        <v>724</v>
      </c>
      <c r="C17" s="13">
        <v>42</v>
      </c>
    </row>
    <row r="18" spans="1:3" ht="16.5" customHeight="1">
      <c r="A18" s="11">
        <v>20102</v>
      </c>
      <c r="B18" s="12" t="s">
        <v>725</v>
      </c>
      <c r="C18" s="13">
        <f>SUM(C19:C26)</f>
        <v>262</v>
      </c>
    </row>
    <row r="19" spans="1:3" ht="16.5" customHeight="1">
      <c r="A19" s="11">
        <v>2010201</v>
      </c>
      <c r="B19" s="11" t="s">
        <v>714</v>
      </c>
      <c r="C19" s="13">
        <v>222</v>
      </c>
    </row>
    <row r="20" spans="1:3" ht="16.5" customHeight="1">
      <c r="A20" s="11">
        <v>2010202</v>
      </c>
      <c r="B20" s="11" t="s">
        <v>715</v>
      </c>
      <c r="C20" s="13">
        <v>0</v>
      </c>
    </row>
    <row r="21" spans="1:3" ht="16.5" customHeight="1">
      <c r="A21" s="11">
        <v>2010203</v>
      </c>
      <c r="B21" s="11" t="s">
        <v>716</v>
      </c>
      <c r="C21" s="13">
        <v>0</v>
      </c>
    </row>
    <row r="22" spans="1:3" ht="16.5" customHeight="1">
      <c r="A22" s="11">
        <v>2010204</v>
      </c>
      <c r="B22" s="11" t="s">
        <v>726</v>
      </c>
      <c r="C22" s="13">
        <v>16</v>
      </c>
    </row>
    <row r="23" spans="1:3" ht="16.5" customHeight="1">
      <c r="A23" s="11">
        <v>2010205</v>
      </c>
      <c r="B23" s="11" t="s">
        <v>727</v>
      </c>
      <c r="C23" s="13">
        <v>9</v>
      </c>
    </row>
    <row r="24" spans="1:3" ht="16.5" customHeight="1">
      <c r="A24" s="11">
        <v>2010206</v>
      </c>
      <c r="B24" s="11" t="s">
        <v>728</v>
      </c>
      <c r="C24" s="13">
        <v>8</v>
      </c>
    </row>
    <row r="25" spans="1:3" ht="16.5" customHeight="1">
      <c r="A25" s="11">
        <v>2010250</v>
      </c>
      <c r="B25" s="11" t="s">
        <v>723</v>
      </c>
      <c r="C25" s="13">
        <v>0</v>
      </c>
    </row>
    <row r="26" spans="1:3" ht="16.5" customHeight="1">
      <c r="A26" s="11">
        <v>2010299</v>
      </c>
      <c r="B26" s="11" t="s">
        <v>729</v>
      </c>
      <c r="C26" s="13">
        <v>7</v>
      </c>
    </row>
    <row r="27" spans="1:3" ht="16.5" customHeight="1">
      <c r="A27" s="11">
        <v>20103</v>
      </c>
      <c r="B27" s="12" t="s">
        <v>730</v>
      </c>
      <c r="C27" s="13">
        <f>SUM(C28:C37)</f>
        <v>9399</v>
      </c>
    </row>
    <row r="28" spans="1:3" ht="16.5" customHeight="1">
      <c r="A28" s="11">
        <v>2010301</v>
      </c>
      <c r="B28" s="11" t="s">
        <v>714</v>
      </c>
      <c r="C28" s="13">
        <v>3236</v>
      </c>
    </row>
    <row r="29" spans="1:3" ht="16.5" customHeight="1">
      <c r="A29" s="11">
        <v>2010302</v>
      </c>
      <c r="B29" s="11" t="s">
        <v>715</v>
      </c>
      <c r="C29" s="13">
        <v>0</v>
      </c>
    </row>
    <row r="30" spans="1:3" ht="16.5" customHeight="1">
      <c r="A30" s="11">
        <v>2010303</v>
      </c>
      <c r="B30" s="11" t="s">
        <v>716</v>
      </c>
      <c r="C30" s="13">
        <v>4371</v>
      </c>
    </row>
    <row r="31" spans="1:3" ht="16.5" customHeight="1">
      <c r="A31" s="11">
        <v>2010304</v>
      </c>
      <c r="B31" s="11" t="s">
        <v>731</v>
      </c>
      <c r="C31" s="13">
        <v>0</v>
      </c>
    </row>
    <row r="32" spans="1:3" ht="16.5" customHeight="1">
      <c r="A32" s="11">
        <v>2010305</v>
      </c>
      <c r="B32" s="11" t="s">
        <v>732</v>
      </c>
      <c r="C32" s="13">
        <v>0</v>
      </c>
    </row>
    <row r="33" spans="1:3" ht="16.5" customHeight="1">
      <c r="A33" s="11">
        <v>2010306</v>
      </c>
      <c r="B33" s="11" t="s">
        <v>733</v>
      </c>
      <c r="C33" s="13">
        <v>0</v>
      </c>
    </row>
    <row r="34" spans="1:3" ht="16.5" customHeight="1">
      <c r="A34" s="11">
        <v>2010308</v>
      </c>
      <c r="B34" s="11" t="s">
        <v>734</v>
      </c>
      <c r="C34" s="13">
        <v>0</v>
      </c>
    </row>
    <row r="35" spans="1:3" ht="16.5" customHeight="1">
      <c r="A35" s="11">
        <v>2010309</v>
      </c>
      <c r="B35" s="11" t="s">
        <v>735</v>
      </c>
      <c r="C35" s="13">
        <v>0</v>
      </c>
    </row>
    <row r="36" spans="1:3" ht="16.5" customHeight="1">
      <c r="A36" s="11">
        <v>2010350</v>
      </c>
      <c r="B36" s="11" t="s">
        <v>723</v>
      </c>
      <c r="C36" s="13">
        <v>86</v>
      </c>
    </row>
    <row r="37" spans="1:3" ht="16.5" customHeight="1">
      <c r="A37" s="11">
        <v>2010399</v>
      </c>
      <c r="B37" s="11" t="s">
        <v>736</v>
      </c>
      <c r="C37" s="13">
        <v>1706</v>
      </c>
    </row>
    <row r="38" spans="1:3" ht="16.5" customHeight="1">
      <c r="A38" s="11">
        <v>20104</v>
      </c>
      <c r="B38" s="12" t="s">
        <v>737</v>
      </c>
      <c r="C38" s="13">
        <f>SUM(C39:C48)</f>
        <v>400</v>
      </c>
    </row>
    <row r="39" spans="1:3" ht="16.5" customHeight="1">
      <c r="A39" s="11">
        <v>2010401</v>
      </c>
      <c r="B39" s="11" t="s">
        <v>714</v>
      </c>
      <c r="C39" s="13">
        <v>237</v>
      </c>
    </row>
    <row r="40" spans="1:3" ht="16.5" customHeight="1">
      <c r="A40" s="11">
        <v>2010402</v>
      </c>
      <c r="B40" s="11" t="s">
        <v>715</v>
      </c>
      <c r="C40" s="13">
        <v>0</v>
      </c>
    </row>
    <row r="41" spans="1:3" ht="16.5" customHeight="1">
      <c r="A41" s="11">
        <v>2010403</v>
      </c>
      <c r="B41" s="11" t="s">
        <v>716</v>
      </c>
      <c r="C41" s="13">
        <v>0</v>
      </c>
    </row>
    <row r="42" spans="1:3" ht="16.5" customHeight="1">
      <c r="A42" s="11">
        <v>2010404</v>
      </c>
      <c r="B42" s="11" t="s">
        <v>738</v>
      </c>
      <c r="C42" s="13">
        <v>0</v>
      </c>
    </row>
    <row r="43" spans="1:3" ht="16.5" customHeight="1">
      <c r="A43" s="11">
        <v>2010405</v>
      </c>
      <c r="B43" s="11" t="s">
        <v>739</v>
      </c>
      <c r="C43" s="13">
        <v>0</v>
      </c>
    </row>
    <row r="44" spans="1:3" ht="16.5" customHeight="1">
      <c r="A44" s="11">
        <v>2010406</v>
      </c>
      <c r="B44" s="11" t="s">
        <v>740</v>
      </c>
      <c r="C44" s="13">
        <v>0</v>
      </c>
    </row>
    <row r="45" spans="1:3" ht="16.5" customHeight="1">
      <c r="A45" s="11">
        <v>2010407</v>
      </c>
      <c r="B45" s="11" t="s">
        <v>741</v>
      </c>
      <c r="C45" s="13">
        <v>0</v>
      </c>
    </row>
    <row r="46" spans="1:3" ht="16.5" customHeight="1">
      <c r="A46" s="11">
        <v>2010408</v>
      </c>
      <c r="B46" s="11" t="s">
        <v>742</v>
      </c>
      <c r="C46" s="13">
        <v>0</v>
      </c>
    </row>
    <row r="47" spans="1:3" ht="16.5" customHeight="1">
      <c r="A47" s="11">
        <v>2010450</v>
      </c>
      <c r="B47" s="11" t="s">
        <v>723</v>
      </c>
      <c r="C47" s="13">
        <v>0</v>
      </c>
    </row>
    <row r="48" spans="1:3" ht="16.5" customHeight="1">
      <c r="A48" s="11">
        <v>2010499</v>
      </c>
      <c r="B48" s="11" t="s">
        <v>743</v>
      </c>
      <c r="C48" s="13">
        <v>163</v>
      </c>
    </row>
    <row r="49" spans="1:3" ht="16.5" customHeight="1">
      <c r="A49" s="11">
        <v>20105</v>
      </c>
      <c r="B49" s="12" t="s">
        <v>744</v>
      </c>
      <c r="C49" s="13">
        <f>SUM(C50:C59)</f>
        <v>112</v>
      </c>
    </row>
    <row r="50" spans="1:3" ht="16.5" customHeight="1">
      <c r="A50" s="11">
        <v>2010501</v>
      </c>
      <c r="B50" s="11" t="s">
        <v>714</v>
      </c>
      <c r="C50" s="13">
        <v>47</v>
      </c>
    </row>
    <row r="51" spans="1:3" ht="16.5" customHeight="1">
      <c r="A51" s="11">
        <v>2010502</v>
      </c>
      <c r="B51" s="11" t="s">
        <v>715</v>
      </c>
      <c r="C51" s="13">
        <v>0</v>
      </c>
    </row>
    <row r="52" spans="1:3" ht="16.5" customHeight="1">
      <c r="A52" s="11">
        <v>2010503</v>
      </c>
      <c r="B52" s="11" t="s">
        <v>716</v>
      </c>
      <c r="C52" s="13">
        <v>0</v>
      </c>
    </row>
    <row r="53" spans="1:3" ht="16.5" customHeight="1">
      <c r="A53" s="11">
        <v>2010504</v>
      </c>
      <c r="B53" s="11" t="s">
        <v>745</v>
      </c>
      <c r="C53" s="13">
        <v>0</v>
      </c>
    </row>
    <row r="54" spans="1:3" ht="16.5" customHeight="1">
      <c r="A54" s="11">
        <v>2010505</v>
      </c>
      <c r="B54" s="11" t="s">
        <v>746</v>
      </c>
      <c r="C54" s="13">
        <v>0</v>
      </c>
    </row>
    <row r="55" spans="1:3" ht="16.5" customHeight="1">
      <c r="A55" s="11">
        <v>2010506</v>
      </c>
      <c r="B55" s="11" t="s">
        <v>747</v>
      </c>
      <c r="C55" s="13">
        <v>0</v>
      </c>
    </row>
    <row r="56" spans="1:3" ht="16.5" customHeight="1">
      <c r="A56" s="11">
        <v>2010507</v>
      </c>
      <c r="B56" s="11" t="s">
        <v>748</v>
      </c>
      <c r="C56" s="13">
        <v>6</v>
      </c>
    </row>
    <row r="57" spans="1:3" ht="16.5" customHeight="1">
      <c r="A57" s="11">
        <v>2010508</v>
      </c>
      <c r="B57" s="11" t="s">
        <v>749</v>
      </c>
      <c r="C57" s="13">
        <v>0</v>
      </c>
    </row>
    <row r="58" spans="1:3" ht="16.5" customHeight="1">
      <c r="A58" s="11">
        <v>2010550</v>
      </c>
      <c r="B58" s="11" t="s">
        <v>723</v>
      </c>
      <c r="C58" s="13">
        <v>55</v>
      </c>
    </row>
    <row r="59" spans="1:3" ht="16.5" customHeight="1">
      <c r="A59" s="11">
        <v>2010599</v>
      </c>
      <c r="B59" s="11" t="s">
        <v>750</v>
      </c>
      <c r="C59" s="13">
        <v>4</v>
      </c>
    </row>
    <row r="60" spans="1:3" ht="16.5" customHeight="1">
      <c r="A60" s="11">
        <v>20106</v>
      </c>
      <c r="B60" s="12" t="s">
        <v>751</v>
      </c>
      <c r="C60" s="13">
        <f>SUM(C61:C70)</f>
        <v>939</v>
      </c>
    </row>
    <row r="61" spans="1:3" ht="16.5" customHeight="1">
      <c r="A61" s="11">
        <v>2010601</v>
      </c>
      <c r="B61" s="11" t="s">
        <v>714</v>
      </c>
      <c r="C61" s="13">
        <v>747</v>
      </c>
    </row>
    <row r="62" spans="1:3" ht="16.5" customHeight="1">
      <c r="A62" s="11">
        <v>2010602</v>
      </c>
      <c r="B62" s="11" t="s">
        <v>715</v>
      </c>
      <c r="C62" s="13">
        <v>0</v>
      </c>
    </row>
    <row r="63" spans="1:3" ht="16.5" customHeight="1">
      <c r="A63" s="11">
        <v>2010603</v>
      </c>
      <c r="B63" s="11" t="s">
        <v>716</v>
      </c>
      <c r="C63" s="13">
        <v>0</v>
      </c>
    </row>
    <row r="64" spans="1:3" ht="16.5" customHeight="1">
      <c r="A64" s="11">
        <v>2010604</v>
      </c>
      <c r="B64" s="11" t="s">
        <v>752</v>
      </c>
      <c r="C64" s="13">
        <v>0</v>
      </c>
    </row>
    <row r="65" spans="1:3" ht="16.5" customHeight="1">
      <c r="A65" s="11">
        <v>2010605</v>
      </c>
      <c r="B65" s="11" t="s">
        <v>753</v>
      </c>
      <c r="C65" s="13">
        <v>192</v>
      </c>
    </row>
    <row r="66" spans="1:3" ht="16.5" customHeight="1">
      <c r="A66" s="11">
        <v>2010606</v>
      </c>
      <c r="B66" s="11" t="s">
        <v>754</v>
      </c>
      <c r="C66" s="13">
        <v>0</v>
      </c>
    </row>
    <row r="67" spans="1:3" ht="16.5" customHeight="1">
      <c r="A67" s="11">
        <v>2010607</v>
      </c>
      <c r="B67" s="11" t="s">
        <v>755</v>
      </c>
      <c r="C67" s="13">
        <v>0</v>
      </c>
    </row>
    <row r="68" spans="1:3" ht="16.5" customHeight="1">
      <c r="A68" s="11">
        <v>2010608</v>
      </c>
      <c r="B68" s="11" t="s">
        <v>756</v>
      </c>
      <c r="C68" s="13">
        <v>0</v>
      </c>
    </row>
    <row r="69" spans="1:3" ht="16.5" customHeight="1">
      <c r="A69" s="11">
        <v>2010650</v>
      </c>
      <c r="B69" s="11" t="s">
        <v>723</v>
      </c>
      <c r="C69" s="13">
        <v>0</v>
      </c>
    </row>
    <row r="70" spans="1:3" ht="16.5" customHeight="1">
      <c r="A70" s="11">
        <v>2010699</v>
      </c>
      <c r="B70" s="11" t="s">
        <v>757</v>
      </c>
      <c r="C70" s="13">
        <v>0</v>
      </c>
    </row>
    <row r="71" spans="1:3" ht="16.5" customHeight="1">
      <c r="A71" s="11">
        <v>20107</v>
      </c>
      <c r="B71" s="12" t="s">
        <v>758</v>
      </c>
      <c r="C71" s="13">
        <f>SUM(C72:C82)</f>
        <v>300</v>
      </c>
    </row>
    <row r="72" spans="1:3" ht="16.5" customHeight="1">
      <c r="A72" s="11">
        <v>2010701</v>
      </c>
      <c r="B72" s="11" t="s">
        <v>714</v>
      </c>
      <c r="C72" s="13">
        <v>0</v>
      </c>
    </row>
    <row r="73" spans="1:3" ht="16.5" customHeight="1">
      <c r="A73" s="11">
        <v>2010702</v>
      </c>
      <c r="B73" s="11" t="s">
        <v>715</v>
      </c>
      <c r="C73" s="13">
        <v>0</v>
      </c>
    </row>
    <row r="74" spans="1:3" ht="16.5" customHeight="1">
      <c r="A74" s="11">
        <v>2010703</v>
      </c>
      <c r="B74" s="11" t="s">
        <v>716</v>
      </c>
      <c r="C74" s="13">
        <v>0</v>
      </c>
    </row>
    <row r="75" spans="1:3" ht="16.5" customHeight="1">
      <c r="A75" s="11">
        <v>2010704</v>
      </c>
      <c r="B75" s="11" t="s">
        <v>759</v>
      </c>
      <c r="C75" s="13">
        <v>0</v>
      </c>
    </row>
    <row r="76" spans="1:3" ht="16.5" customHeight="1">
      <c r="A76" s="11">
        <v>2010705</v>
      </c>
      <c r="B76" s="11" t="s">
        <v>760</v>
      </c>
      <c r="C76" s="13">
        <v>0</v>
      </c>
    </row>
    <row r="77" spans="1:3" ht="16.5" customHeight="1">
      <c r="A77" s="11">
        <v>2010706</v>
      </c>
      <c r="B77" s="11" t="s">
        <v>761</v>
      </c>
      <c r="C77" s="13">
        <v>0</v>
      </c>
    </row>
    <row r="78" spans="1:3" ht="16.5" customHeight="1">
      <c r="A78" s="11">
        <v>2010707</v>
      </c>
      <c r="B78" s="11" t="s">
        <v>762</v>
      </c>
      <c r="C78" s="13">
        <v>0</v>
      </c>
    </row>
    <row r="79" spans="1:3" ht="16.5" customHeight="1">
      <c r="A79" s="11">
        <v>2010708</v>
      </c>
      <c r="B79" s="11" t="s">
        <v>763</v>
      </c>
      <c r="C79" s="13">
        <v>0</v>
      </c>
    </row>
    <row r="80" spans="1:3" ht="16.5" customHeight="1">
      <c r="A80" s="11">
        <v>2010709</v>
      </c>
      <c r="B80" s="11" t="s">
        <v>755</v>
      </c>
      <c r="C80" s="13">
        <v>0</v>
      </c>
    </row>
    <row r="81" spans="1:3" ht="16.5" customHeight="1">
      <c r="A81" s="11">
        <v>2010750</v>
      </c>
      <c r="B81" s="11" t="s">
        <v>723</v>
      </c>
      <c r="C81" s="13">
        <v>0</v>
      </c>
    </row>
    <row r="82" spans="1:3" ht="16.5" customHeight="1">
      <c r="A82" s="11">
        <v>2010799</v>
      </c>
      <c r="B82" s="11" t="s">
        <v>764</v>
      </c>
      <c r="C82" s="13">
        <v>300</v>
      </c>
    </row>
    <row r="83" spans="1:3" ht="16.5" customHeight="1">
      <c r="A83" s="11">
        <v>20108</v>
      </c>
      <c r="B83" s="12" t="s">
        <v>765</v>
      </c>
      <c r="C83" s="13">
        <f>SUM(C84:C91)</f>
        <v>175</v>
      </c>
    </row>
    <row r="84" spans="1:3" ht="16.5" customHeight="1">
      <c r="A84" s="11">
        <v>2010801</v>
      </c>
      <c r="B84" s="11" t="s">
        <v>714</v>
      </c>
      <c r="C84" s="13">
        <v>150</v>
      </c>
    </row>
    <row r="85" spans="1:3" ht="16.5" customHeight="1">
      <c r="A85" s="11">
        <v>2010802</v>
      </c>
      <c r="B85" s="11" t="s">
        <v>715</v>
      </c>
      <c r="C85" s="13">
        <v>0</v>
      </c>
    </row>
    <row r="86" spans="1:3" ht="16.5" customHeight="1">
      <c r="A86" s="11">
        <v>2010803</v>
      </c>
      <c r="B86" s="11" t="s">
        <v>716</v>
      </c>
      <c r="C86" s="13">
        <v>0</v>
      </c>
    </row>
    <row r="87" spans="1:3" ht="16.5" customHeight="1">
      <c r="A87" s="11">
        <v>2010804</v>
      </c>
      <c r="B87" s="11" t="s">
        <v>766</v>
      </c>
      <c r="C87" s="13">
        <v>0</v>
      </c>
    </row>
    <row r="88" spans="1:3" ht="16.5" customHeight="1">
      <c r="A88" s="11">
        <v>2010805</v>
      </c>
      <c r="B88" s="11" t="s">
        <v>767</v>
      </c>
      <c r="C88" s="13">
        <v>0</v>
      </c>
    </row>
    <row r="89" spans="1:3" ht="16.5" customHeight="1">
      <c r="A89" s="11">
        <v>2010806</v>
      </c>
      <c r="B89" s="11" t="s">
        <v>755</v>
      </c>
      <c r="C89" s="13">
        <v>0</v>
      </c>
    </row>
    <row r="90" spans="1:3" ht="16.5" customHeight="1">
      <c r="A90" s="11">
        <v>2010850</v>
      </c>
      <c r="B90" s="11" t="s">
        <v>723</v>
      </c>
      <c r="C90" s="13">
        <v>0</v>
      </c>
    </row>
    <row r="91" spans="1:3" ht="16.5" customHeight="1">
      <c r="A91" s="11">
        <v>2010899</v>
      </c>
      <c r="B91" s="11" t="s">
        <v>768</v>
      </c>
      <c r="C91" s="13">
        <v>25</v>
      </c>
    </row>
    <row r="92" spans="1:3" ht="16.5" customHeight="1">
      <c r="A92" s="11">
        <v>20109</v>
      </c>
      <c r="B92" s="12" t="s">
        <v>769</v>
      </c>
      <c r="C92" s="13">
        <f>SUM(C93:C104)</f>
        <v>0</v>
      </c>
    </row>
    <row r="93" spans="1:3" ht="16.5" customHeight="1">
      <c r="A93" s="11">
        <v>2010901</v>
      </c>
      <c r="B93" s="11" t="s">
        <v>714</v>
      </c>
      <c r="C93" s="13">
        <v>0</v>
      </c>
    </row>
    <row r="94" spans="1:3" ht="16.5" customHeight="1">
      <c r="A94" s="11">
        <v>2010902</v>
      </c>
      <c r="B94" s="11" t="s">
        <v>715</v>
      </c>
      <c r="C94" s="13">
        <v>0</v>
      </c>
    </row>
    <row r="95" spans="1:3" ht="16.5" customHeight="1">
      <c r="A95" s="11">
        <v>2010903</v>
      </c>
      <c r="B95" s="11" t="s">
        <v>716</v>
      </c>
      <c r="C95" s="13">
        <v>0</v>
      </c>
    </row>
    <row r="96" spans="1:3" ht="16.5" customHeight="1">
      <c r="A96" s="11">
        <v>2010905</v>
      </c>
      <c r="B96" s="11" t="s">
        <v>770</v>
      </c>
      <c r="C96" s="13">
        <v>0</v>
      </c>
    </row>
    <row r="97" spans="1:3" ht="16.5" customHeight="1">
      <c r="A97" s="11">
        <v>2010907</v>
      </c>
      <c r="B97" s="11" t="s">
        <v>771</v>
      </c>
      <c r="C97" s="13">
        <v>0</v>
      </c>
    </row>
    <row r="98" spans="1:3" ht="16.5" customHeight="1">
      <c r="A98" s="11">
        <v>2010908</v>
      </c>
      <c r="B98" s="11" t="s">
        <v>755</v>
      </c>
      <c r="C98" s="13">
        <v>0</v>
      </c>
    </row>
    <row r="99" spans="1:3" ht="16.5" customHeight="1">
      <c r="A99" s="11">
        <v>2010909</v>
      </c>
      <c r="B99" s="11" t="s">
        <v>772</v>
      </c>
      <c r="C99" s="13">
        <v>0</v>
      </c>
    </row>
    <row r="100" spans="1:3" ht="16.5" customHeight="1">
      <c r="A100" s="11">
        <v>2010910</v>
      </c>
      <c r="B100" s="11" t="s">
        <v>773</v>
      </c>
      <c r="C100" s="13">
        <v>0</v>
      </c>
    </row>
    <row r="101" spans="1:3" ht="16.5" customHeight="1">
      <c r="A101" s="11">
        <v>2010911</v>
      </c>
      <c r="B101" s="11" t="s">
        <v>774</v>
      </c>
      <c r="C101" s="13">
        <v>0</v>
      </c>
    </row>
    <row r="102" spans="1:3" ht="16.5" customHeight="1">
      <c r="A102" s="11">
        <v>2010912</v>
      </c>
      <c r="B102" s="11" t="s">
        <v>775</v>
      </c>
      <c r="C102" s="13">
        <v>0</v>
      </c>
    </row>
    <row r="103" spans="1:3" ht="16.5" customHeight="1">
      <c r="A103" s="11">
        <v>2010950</v>
      </c>
      <c r="B103" s="11" t="s">
        <v>723</v>
      </c>
      <c r="C103" s="13">
        <v>0</v>
      </c>
    </row>
    <row r="104" spans="1:3" ht="16.5" customHeight="1">
      <c r="A104" s="11">
        <v>2010999</v>
      </c>
      <c r="B104" s="11" t="s">
        <v>776</v>
      </c>
      <c r="C104" s="13">
        <v>0</v>
      </c>
    </row>
    <row r="105" spans="1:3" ht="16.5" customHeight="1">
      <c r="A105" s="11">
        <v>20110</v>
      </c>
      <c r="B105" s="12" t="s">
        <v>777</v>
      </c>
      <c r="C105" s="13">
        <f>SUM(C106:C114)</f>
        <v>106</v>
      </c>
    </row>
    <row r="106" spans="1:3" ht="16.5" customHeight="1">
      <c r="A106" s="11">
        <v>2011001</v>
      </c>
      <c r="B106" s="11" t="s">
        <v>714</v>
      </c>
      <c r="C106" s="13">
        <v>104</v>
      </c>
    </row>
    <row r="107" spans="1:3" ht="16.5" customHeight="1">
      <c r="A107" s="11">
        <v>2011002</v>
      </c>
      <c r="B107" s="11" t="s">
        <v>715</v>
      </c>
      <c r="C107" s="13">
        <v>0</v>
      </c>
    </row>
    <row r="108" spans="1:3" ht="16.5" customHeight="1">
      <c r="A108" s="11">
        <v>2011003</v>
      </c>
      <c r="B108" s="11" t="s">
        <v>716</v>
      </c>
      <c r="C108" s="13">
        <v>0</v>
      </c>
    </row>
    <row r="109" spans="1:3" ht="16.5" customHeight="1">
      <c r="A109" s="11">
        <v>2011004</v>
      </c>
      <c r="B109" s="11" t="s">
        <v>778</v>
      </c>
      <c r="C109" s="13">
        <v>0</v>
      </c>
    </row>
    <row r="110" spans="1:3" ht="16.5" customHeight="1">
      <c r="A110" s="11">
        <v>2011005</v>
      </c>
      <c r="B110" s="11" t="s">
        <v>779</v>
      </c>
      <c r="C110" s="13">
        <v>0</v>
      </c>
    </row>
    <row r="111" spans="1:3" ht="16.5" customHeight="1">
      <c r="A111" s="11">
        <v>2011007</v>
      </c>
      <c r="B111" s="11" t="s">
        <v>780</v>
      </c>
      <c r="C111" s="13">
        <v>0</v>
      </c>
    </row>
    <row r="112" spans="1:3" ht="16.5" customHeight="1">
      <c r="A112" s="11">
        <v>2011008</v>
      </c>
      <c r="B112" s="11" t="s">
        <v>781</v>
      </c>
      <c r="C112" s="13">
        <v>0</v>
      </c>
    </row>
    <row r="113" spans="1:3" ht="16.5" customHeight="1">
      <c r="A113" s="11">
        <v>2011050</v>
      </c>
      <c r="B113" s="11" t="s">
        <v>723</v>
      </c>
      <c r="C113" s="13">
        <v>0</v>
      </c>
    </row>
    <row r="114" spans="1:3" ht="16.5" customHeight="1">
      <c r="A114" s="11">
        <v>2011099</v>
      </c>
      <c r="B114" s="11" t="s">
        <v>782</v>
      </c>
      <c r="C114" s="13">
        <v>2</v>
      </c>
    </row>
    <row r="115" spans="1:3" ht="16.5" customHeight="1">
      <c r="A115" s="11">
        <v>20111</v>
      </c>
      <c r="B115" s="12" t="s">
        <v>783</v>
      </c>
      <c r="C115" s="13">
        <f>SUM(C116:C123)</f>
        <v>1199</v>
      </c>
    </row>
    <row r="116" spans="1:3" ht="16.5" customHeight="1">
      <c r="A116" s="11">
        <v>2011101</v>
      </c>
      <c r="B116" s="11" t="s">
        <v>714</v>
      </c>
      <c r="C116" s="13">
        <v>1092</v>
      </c>
    </row>
    <row r="117" spans="1:3" ht="16.5" customHeight="1">
      <c r="A117" s="11">
        <v>2011102</v>
      </c>
      <c r="B117" s="11" t="s">
        <v>715</v>
      </c>
      <c r="C117" s="13">
        <v>24</v>
      </c>
    </row>
    <row r="118" spans="1:3" ht="16.5" customHeight="1">
      <c r="A118" s="11">
        <v>2011103</v>
      </c>
      <c r="B118" s="11" t="s">
        <v>716</v>
      </c>
      <c r="C118" s="13">
        <v>0</v>
      </c>
    </row>
    <row r="119" spans="1:3" ht="16.5" customHeight="1">
      <c r="A119" s="11">
        <v>2011104</v>
      </c>
      <c r="B119" s="11" t="s">
        <v>784</v>
      </c>
      <c r="C119" s="13">
        <v>0</v>
      </c>
    </row>
    <row r="120" spans="1:3" ht="16.5" customHeight="1">
      <c r="A120" s="11">
        <v>2011105</v>
      </c>
      <c r="B120" s="11" t="s">
        <v>785</v>
      </c>
      <c r="C120" s="13">
        <v>20</v>
      </c>
    </row>
    <row r="121" spans="1:3" ht="16.5" customHeight="1">
      <c r="A121" s="11">
        <v>2011106</v>
      </c>
      <c r="B121" s="11" t="s">
        <v>786</v>
      </c>
      <c r="C121" s="13">
        <v>13</v>
      </c>
    </row>
    <row r="122" spans="1:3" ht="16.5" customHeight="1">
      <c r="A122" s="11">
        <v>2011150</v>
      </c>
      <c r="B122" s="11" t="s">
        <v>723</v>
      </c>
      <c r="C122" s="13">
        <v>0</v>
      </c>
    </row>
    <row r="123" spans="1:3" ht="16.5" customHeight="1">
      <c r="A123" s="11">
        <v>2011199</v>
      </c>
      <c r="B123" s="11" t="s">
        <v>787</v>
      </c>
      <c r="C123" s="13">
        <v>50</v>
      </c>
    </row>
    <row r="124" spans="1:3" ht="16.5" customHeight="1">
      <c r="A124" s="11">
        <v>20113</v>
      </c>
      <c r="B124" s="12" t="s">
        <v>788</v>
      </c>
      <c r="C124" s="13">
        <f>SUM(C125:C134)</f>
        <v>11</v>
      </c>
    </row>
    <row r="125" spans="1:3" ht="16.5" customHeight="1">
      <c r="A125" s="11">
        <v>2011301</v>
      </c>
      <c r="B125" s="11" t="s">
        <v>714</v>
      </c>
      <c r="C125" s="13">
        <v>0</v>
      </c>
    </row>
    <row r="126" spans="1:3" ht="16.5" customHeight="1">
      <c r="A126" s="11">
        <v>2011302</v>
      </c>
      <c r="B126" s="11" t="s">
        <v>715</v>
      </c>
      <c r="C126" s="13">
        <v>0</v>
      </c>
    </row>
    <row r="127" spans="1:3" ht="16.5" customHeight="1">
      <c r="A127" s="11">
        <v>2011303</v>
      </c>
      <c r="B127" s="11" t="s">
        <v>716</v>
      </c>
      <c r="C127" s="13">
        <v>0</v>
      </c>
    </row>
    <row r="128" spans="1:3" ht="16.5" customHeight="1">
      <c r="A128" s="11">
        <v>2011304</v>
      </c>
      <c r="B128" s="11" t="s">
        <v>789</v>
      </c>
      <c r="C128" s="13">
        <v>0</v>
      </c>
    </row>
    <row r="129" spans="1:3" ht="16.5" customHeight="1">
      <c r="A129" s="11">
        <v>2011305</v>
      </c>
      <c r="B129" s="11" t="s">
        <v>790</v>
      </c>
      <c r="C129" s="13">
        <v>0</v>
      </c>
    </row>
    <row r="130" spans="1:3" ht="16.5" customHeight="1">
      <c r="A130" s="11">
        <v>2011306</v>
      </c>
      <c r="B130" s="11" t="s">
        <v>791</v>
      </c>
      <c r="C130" s="13">
        <v>0</v>
      </c>
    </row>
    <row r="131" spans="1:3" ht="16.5" customHeight="1">
      <c r="A131" s="11">
        <v>2011307</v>
      </c>
      <c r="B131" s="11" t="s">
        <v>792</v>
      </c>
      <c r="C131" s="13">
        <v>0</v>
      </c>
    </row>
    <row r="132" spans="1:3" ht="16.5" customHeight="1">
      <c r="A132" s="11">
        <v>2011308</v>
      </c>
      <c r="B132" s="11" t="s">
        <v>793</v>
      </c>
      <c r="C132" s="13">
        <v>0</v>
      </c>
    </row>
    <row r="133" spans="1:3" ht="16.5" customHeight="1">
      <c r="A133" s="11">
        <v>2011350</v>
      </c>
      <c r="B133" s="11" t="s">
        <v>723</v>
      </c>
      <c r="C133" s="13">
        <v>0</v>
      </c>
    </row>
    <row r="134" spans="1:3" ht="16.5" customHeight="1">
      <c r="A134" s="11">
        <v>2011399</v>
      </c>
      <c r="B134" s="11" t="s">
        <v>794</v>
      </c>
      <c r="C134" s="13">
        <v>11</v>
      </c>
    </row>
    <row r="135" spans="1:3" ht="16.5" customHeight="1">
      <c r="A135" s="11">
        <v>20114</v>
      </c>
      <c r="B135" s="12" t="s">
        <v>795</v>
      </c>
      <c r="C135" s="13">
        <f>SUM(C136:C147)</f>
        <v>0</v>
      </c>
    </row>
    <row r="136" spans="1:3" ht="16.5" customHeight="1">
      <c r="A136" s="11">
        <v>2011401</v>
      </c>
      <c r="B136" s="11" t="s">
        <v>714</v>
      </c>
      <c r="C136" s="13">
        <v>0</v>
      </c>
    </row>
    <row r="137" spans="1:3" ht="16.5" customHeight="1">
      <c r="A137" s="11">
        <v>2011402</v>
      </c>
      <c r="B137" s="11" t="s">
        <v>715</v>
      </c>
      <c r="C137" s="13">
        <v>0</v>
      </c>
    </row>
    <row r="138" spans="1:3" ht="16.5" customHeight="1">
      <c r="A138" s="11">
        <v>2011403</v>
      </c>
      <c r="B138" s="11" t="s">
        <v>716</v>
      </c>
      <c r="C138" s="13">
        <v>0</v>
      </c>
    </row>
    <row r="139" spans="1:3" ht="16.5" customHeight="1">
      <c r="A139" s="11">
        <v>2011404</v>
      </c>
      <c r="B139" s="11" t="s">
        <v>796</v>
      </c>
      <c r="C139" s="13">
        <v>0</v>
      </c>
    </row>
    <row r="140" spans="1:3" ht="16.5" customHeight="1">
      <c r="A140" s="11">
        <v>2011405</v>
      </c>
      <c r="B140" s="11" t="s">
        <v>797</v>
      </c>
      <c r="C140" s="13">
        <v>0</v>
      </c>
    </row>
    <row r="141" spans="1:3" ht="16.5" customHeight="1">
      <c r="A141" s="11">
        <v>2011406</v>
      </c>
      <c r="B141" s="11" t="s">
        <v>798</v>
      </c>
      <c r="C141" s="13">
        <v>0</v>
      </c>
    </row>
    <row r="142" spans="1:3" ht="16.5" customHeight="1">
      <c r="A142" s="11">
        <v>2011408</v>
      </c>
      <c r="B142" s="11" t="s">
        <v>799</v>
      </c>
      <c r="C142" s="13">
        <v>0</v>
      </c>
    </row>
    <row r="143" spans="1:3" ht="16.5" customHeight="1">
      <c r="A143" s="11">
        <v>2011409</v>
      </c>
      <c r="B143" s="11" t="s">
        <v>800</v>
      </c>
      <c r="C143" s="13">
        <v>0</v>
      </c>
    </row>
    <row r="144" spans="1:3" ht="16.5" customHeight="1">
      <c r="A144" s="11">
        <v>2011410</v>
      </c>
      <c r="B144" s="11" t="s">
        <v>801</v>
      </c>
      <c r="C144" s="13">
        <v>0</v>
      </c>
    </row>
    <row r="145" spans="1:3" ht="16.5" customHeight="1">
      <c r="A145" s="11">
        <v>2011411</v>
      </c>
      <c r="B145" s="11" t="s">
        <v>802</v>
      </c>
      <c r="C145" s="13">
        <v>0</v>
      </c>
    </row>
    <row r="146" spans="1:3" ht="16.5" customHeight="1">
      <c r="A146" s="11">
        <v>2011450</v>
      </c>
      <c r="B146" s="11" t="s">
        <v>723</v>
      </c>
      <c r="C146" s="13">
        <v>0</v>
      </c>
    </row>
    <row r="147" spans="1:3" ht="16.5" customHeight="1">
      <c r="A147" s="11">
        <v>2011499</v>
      </c>
      <c r="B147" s="11" t="s">
        <v>803</v>
      </c>
      <c r="C147" s="13">
        <v>0</v>
      </c>
    </row>
    <row r="148" spans="1:3" ht="16.5" customHeight="1">
      <c r="A148" s="11">
        <v>20123</v>
      </c>
      <c r="B148" s="12" t="s">
        <v>804</v>
      </c>
      <c r="C148" s="13">
        <f>SUM(C149:C154)</f>
        <v>117</v>
      </c>
    </row>
    <row r="149" spans="1:3" ht="16.5" customHeight="1">
      <c r="A149" s="11">
        <v>2012301</v>
      </c>
      <c r="B149" s="11" t="s">
        <v>714</v>
      </c>
      <c r="C149" s="13">
        <v>111</v>
      </c>
    </row>
    <row r="150" spans="1:3" ht="16.5" customHeight="1">
      <c r="A150" s="11">
        <v>2012302</v>
      </c>
      <c r="B150" s="11" t="s">
        <v>715</v>
      </c>
      <c r="C150" s="13">
        <v>0</v>
      </c>
    </row>
    <row r="151" spans="1:3" ht="16.5" customHeight="1">
      <c r="A151" s="11">
        <v>2012303</v>
      </c>
      <c r="B151" s="11" t="s">
        <v>716</v>
      </c>
      <c r="C151" s="13">
        <v>0</v>
      </c>
    </row>
    <row r="152" spans="1:3" ht="16.5" customHeight="1">
      <c r="A152" s="11">
        <v>2012304</v>
      </c>
      <c r="B152" s="11" t="s">
        <v>805</v>
      </c>
      <c r="C152" s="13">
        <v>0</v>
      </c>
    </row>
    <row r="153" spans="1:3" ht="16.5" customHeight="1">
      <c r="A153" s="11">
        <v>2012350</v>
      </c>
      <c r="B153" s="11" t="s">
        <v>723</v>
      </c>
      <c r="C153" s="13">
        <v>0</v>
      </c>
    </row>
    <row r="154" spans="1:3" ht="16.5" customHeight="1">
      <c r="A154" s="11">
        <v>2012399</v>
      </c>
      <c r="B154" s="11" t="s">
        <v>806</v>
      </c>
      <c r="C154" s="13">
        <v>6</v>
      </c>
    </row>
    <row r="155" spans="1:3" ht="16.5" customHeight="1">
      <c r="A155" s="11">
        <v>20125</v>
      </c>
      <c r="B155" s="12" t="s">
        <v>807</v>
      </c>
      <c r="C155" s="13">
        <f>SUM(C156:C162)</f>
        <v>0</v>
      </c>
    </row>
    <row r="156" spans="1:3" ht="16.5" customHeight="1">
      <c r="A156" s="11">
        <v>2012501</v>
      </c>
      <c r="B156" s="11" t="s">
        <v>714</v>
      </c>
      <c r="C156" s="13">
        <v>0</v>
      </c>
    </row>
    <row r="157" spans="1:3" ht="16.5" customHeight="1">
      <c r="A157" s="11">
        <v>2012502</v>
      </c>
      <c r="B157" s="11" t="s">
        <v>715</v>
      </c>
      <c r="C157" s="13">
        <v>0</v>
      </c>
    </row>
    <row r="158" spans="1:3" ht="16.5" customHeight="1">
      <c r="A158" s="11">
        <v>2012503</v>
      </c>
      <c r="B158" s="11" t="s">
        <v>716</v>
      </c>
      <c r="C158" s="13">
        <v>0</v>
      </c>
    </row>
    <row r="159" spans="1:3" ht="16.5" customHeight="1">
      <c r="A159" s="11">
        <v>2012504</v>
      </c>
      <c r="B159" s="11" t="s">
        <v>808</v>
      </c>
      <c r="C159" s="13">
        <v>0</v>
      </c>
    </row>
    <row r="160" spans="1:3" ht="16.5" customHeight="1">
      <c r="A160" s="11">
        <v>2012505</v>
      </c>
      <c r="B160" s="11" t="s">
        <v>809</v>
      </c>
      <c r="C160" s="13">
        <v>0</v>
      </c>
    </row>
    <row r="161" spans="1:3" ht="16.5" customHeight="1">
      <c r="A161" s="11">
        <v>2012550</v>
      </c>
      <c r="B161" s="11" t="s">
        <v>723</v>
      </c>
      <c r="C161" s="13">
        <v>0</v>
      </c>
    </row>
    <row r="162" spans="1:3" ht="16.5" customHeight="1">
      <c r="A162" s="11">
        <v>2012599</v>
      </c>
      <c r="B162" s="11" t="s">
        <v>810</v>
      </c>
      <c r="C162" s="13">
        <v>0</v>
      </c>
    </row>
    <row r="163" spans="1:3" ht="16.5" customHeight="1">
      <c r="A163" s="11">
        <v>20126</v>
      </c>
      <c r="B163" s="12" t="s">
        <v>811</v>
      </c>
      <c r="C163" s="13">
        <f>SUM(C164:C168)</f>
        <v>199</v>
      </c>
    </row>
    <row r="164" spans="1:3" ht="16.5" customHeight="1">
      <c r="A164" s="11">
        <v>2012601</v>
      </c>
      <c r="B164" s="11" t="s">
        <v>714</v>
      </c>
      <c r="C164" s="13">
        <v>102</v>
      </c>
    </row>
    <row r="165" spans="1:3" ht="16.5" customHeight="1">
      <c r="A165" s="11">
        <v>2012602</v>
      </c>
      <c r="B165" s="11" t="s">
        <v>715</v>
      </c>
      <c r="C165" s="13">
        <v>0</v>
      </c>
    </row>
    <row r="166" spans="1:3" ht="16.5" customHeight="1">
      <c r="A166" s="11">
        <v>2012603</v>
      </c>
      <c r="B166" s="11" t="s">
        <v>716</v>
      </c>
      <c r="C166" s="13">
        <v>0</v>
      </c>
    </row>
    <row r="167" spans="1:3" ht="16.5" customHeight="1">
      <c r="A167" s="11">
        <v>2012604</v>
      </c>
      <c r="B167" s="11" t="s">
        <v>812</v>
      </c>
      <c r="C167" s="13">
        <v>89</v>
      </c>
    </row>
    <row r="168" spans="1:3" ht="16.5" customHeight="1">
      <c r="A168" s="11">
        <v>2012699</v>
      </c>
      <c r="B168" s="11" t="s">
        <v>813</v>
      </c>
      <c r="C168" s="13">
        <v>8</v>
      </c>
    </row>
    <row r="169" spans="1:3" ht="16.5" customHeight="1">
      <c r="A169" s="11">
        <v>20128</v>
      </c>
      <c r="B169" s="12" t="s">
        <v>814</v>
      </c>
      <c r="C169" s="13">
        <f>SUM(C170:C175)</f>
        <v>0</v>
      </c>
    </row>
    <row r="170" spans="1:3" ht="16.5" customHeight="1">
      <c r="A170" s="11">
        <v>2012801</v>
      </c>
      <c r="B170" s="11" t="s">
        <v>714</v>
      </c>
      <c r="C170" s="13">
        <v>0</v>
      </c>
    </row>
    <row r="171" spans="1:3" ht="16.5" customHeight="1">
      <c r="A171" s="11">
        <v>2012802</v>
      </c>
      <c r="B171" s="11" t="s">
        <v>715</v>
      </c>
      <c r="C171" s="13">
        <v>0</v>
      </c>
    </row>
    <row r="172" spans="1:3" ht="16.5" customHeight="1">
      <c r="A172" s="11">
        <v>2012803</v>
      </c>
      <c r="B172" s="11" t="s">
        <v>716</v>
      </c>
      <c r="C172" s="13">
        <v>0</v>
      </c>
    </row>
    <row r="173" spans="1:3" ht="16.5" customHeight="1">
      <c r="A173" s="11">
        <v>2012804</v>
      </c>
      <c r="B173" s="11" t="s">
        <v>728</v>
      </c>
      <c r="C173" s="13">
        <v>0</v>
      </c>
    </row>
    <row r="174" spans="1:3" ht="16.5" customHeight="1">
      <c r="A174" s="11">
        <v>2012850</v>
      </c>
      <c r="B174" s="11" t="s">
        <v>723</v>
      </c>
      <c r="C174" s="13">
        <v>0</v>
      </c>
    </row>
    <row r="175" spans="1:3" ht="16.5" customHeight="1">
      <c r="A175" s="11">
        <v>2012899</v>
      </c>
      <c r="B175" s="11" t="s">
        <v>815</v>
      </c>
      <c r="C175" s="13">
        <v>0</v>
      </c>
    </row>
    <row r="176" spans="1:3" ht="16.5" customHeight="1">
      <c r="A176" s="11">
        <v>20129</v>
      </c>
      <c r="B176" s="12" t="s">
        <v>816</v>
      </c>
      <c r="C176" s="13">
        <f>SUM(C177:C182)</f>
        <v>418</v>
      </c>
    </row>
    <row r="177" spans="1:3" ht="16.5" customHeight="1">
      <c r="A177" s="11">
        <v>2012901</v>
      </c>
      <c r="B177" s="11" t="s">
        <v>714</v>
      </c>
      <c r="C177" s="13">
        <v>191</v>
      </c>
    </row>
    <row r="178" spans="1:3" ht="16.5" customHeight="1">
      <c r="A178" s="11">
        <v>2012902</v>
      </c>
      <c r="B178" s="11" t="s">
        <v>715</v>
      </c>
      <c r="C178" s="13">
        <v>0</v>
      </c>
    </row>
    <row r="179" spans="1:3" ht="16.5" customHeight="1">
      <c r="A179" s="11">
        <v>2012903</v>
      </c>
      <c r="B179" s="11" t="s">
        <v>716</v>
      </c>
      <c r="C179" s="13">
        <v>0</v>
      </c>
    </row>
    <row r="180" spans="1:3" ht="16.5" customHeight="1">
      <c r="A180" s="11">
        <v>2012906</v>
      </c>
      <c r="B180" s="11" t="s">
        <v>817</v>
      </c>
      <c r="C180" s="13">
        <v>0</v>
      </c>
    </row>
    <row r="181" spans="1:3" ht="16.5" customHeight="1">
      <c r="A181" s="11">
        <v>2012950</v>
      </c>
      <c r="B181" s="11" t="s">
        <v>723</v>
      </c>
      <c r="C181" s="13">
        <v>0</v>
      </c>
    </row>
    <row r="182" spans="1:3" ht="16.5" customHeight="1">
      <c r="A182" s="11">
        <v>2012999</v>
      </c>
      <c r="B182" s="11" t="s">
        <v>818</v>
      </c>
      <c r="C182" s="13">
        <v>227</v>
      </c>
    </row>
    <row r="183" spans="1:3" ht="16.5" customHeight="1">
      <c r="A183" s="11">
        <v>20131</v>
      </c>
      <c r="B183" s="12" t="s">
        <v>819</v>
      </c>
      <c r="C183" s="13">
        <f>SUM(C184:C189)</f>
        <v>441</v>
      </c>
    </row>
    <row r="184" spans="1:3" ht="16.5" customHeight="1">
      <c r="A184" s="11">
        <v>2013101</v>
      </c>
      <c r="B184" s="11" t="s">
        <v>714</v>
      </c>
      <c r="C184" s="13">
        <v>322</v>
      </c>
    </row>
    <row r="185" spans="1:3" ht="16.5" customHeight="1">
      <c r="A185" s="11">
        <v>2013102</v>
      </c>
      <c r="B185" s="11" t="s">
        <v>715</v>
      </c>
      <c r="C185" s="13">
        <v>0</v>
      </c>
    </row>
    <row r="186" spans="1:3" ht="16.5" customHeight="1">
      <c r="A186" s="11">
        <v>2013103</v>
      </c>
      <c r="B186" s="11" t="s">
        <v>716</v>
      </c>
      <c r="C186" s="13">
        <v>0</v>
      </c>
    </row>
    <row r="187" spans="1:3" ht="16.5" customHeight="1">
      <c r="A187" s="11">
        <v>2013105</v>
      </c>
      <c r="B187" s="11" t="s">
        <v>820</v>
      </c>
      <c r="C187" s="13">
        <v>111</v>
      </c>
    </row>
    <row r="188" spans="1:3" ht="16.5" customHeight="1">
      <c r="A188" s="11">
        <v>2013150</v>
      </c>
      <c r="B188" s="11" t="s">
        <v>723</v>
      </c>
      <c r="C188" s="13">
        <v>0</v>
      </c>
    </row>
    <row r="189" spans="1:3" ht="16.5" customHeight="1">
      <c r="A189" s="11">
        <v>2013199</v>
      </c>
      <c r="B189" s="11" t="s">
        <v>821</v>
      </c>
      <c r="C189" s="13">
        <v>8</v>
      </c>
    </row>
    <row r="190" spans="1:3" ht="16.5" customHeight="1">
      <c r="A190" s="11">
        <v>20132</v>
      </c>
      <c r="B190" s="12" t="s">
        <v>822</v>
      </c>
      <c r="C190" s="13">
        <f>SUM(C191:C196)</f>
        <v>4546</v>
      </c>
    </row>
    <row r="191" spans="1:3" ht="16.5" customHeight="1">
      <c r="A191" s="11">
        <v>2013201</v>
      </c>
      <c r="B191" s="11" t="s">
        <v>714</v>
      </c>
      <c r="C191" s="13">
        <v>276</v>
      </c>
    </row>
    <row r="192" spans="1:3" ht="16.5" customHeight="1">
      <c r="A192" s="11">
        <v>2013202</v>
      </c>
      <c r="B192" s="11" t="s">
        <v>715</v>
      </c>
      <c r="C192" s="13">
        <v>0</v>
      </c>
    </row>
    <row r="193" spans="1:3" ht="16.5" customHeight="1">
      <c r="A193" s="11">
        <v>2013203</v>
      </c>
      <c r="B193" s="11" t="s">
        <v>716</v>
      </c>
      <c r="C193" s="13">
        <v>0</v>
      </c>
    </row>
    <row r="194" spans="1:3" ht="16.5" customHeight="1">
      <c r="A194" s="11">
        <v>2013204</v>
      </c>
      <c r="B194" s="11" t="s">
        <v>823</v>
      </c>
      <c r="C194" s="13">
        <v>0</v>
      </c>
    </row>
    <row r="195" spans="1:3" ht="16.5" customHeight="1">
      <c r="A195" s="11">
        <v>2013250</v>
      </c>
      <c r="B195" s="11" t="s">
        <v>723</v>
      </c>
      <c r="C195" s="13">
        <v>0</v>
      </c>
    </row>
    <row r="196" spans="1:3" ht="16.5" customHeight="1">
      <c r="A196" s="11">
        <v>2013299</v>
      </c>
      <c r="B196" s="11" t="s">
        <v>824</v>
      </c>
      <c r="C196" s="13">
        <v>4270</v>
      </c>
    </row>
    <row r="197" spans="1:3" ht="16.5" customHeight="1">
      <c r="A197" s="11">
        <v>20133</v>
      </c>
      <c r="B197" s="12" t="s">
        <v>825</v>
      </c>
      <c r="C197" s="13">
        <f>SUM(C198:C203)</f>
        <v>626</v>
      </c>
    </row>
    <row r="198" spans="1:3" ht="16.5" customHeight="1">
      <c r="A198" s="11">
        <v>2013301</v>
      </c>
      <c r="B198" s="11" t="s">
        <v>714</v>
      </c>
      <c r="C198" s="13">
        <v>198</v>
      </c>
    </row>
    <row r="199" spans="1:3" ht="16.5" customHeight="1">
      <c r="A199" s="11">
        <v>2013302</v>
      </c>
      <c r="B199" s="11" t="s">
        <v>715</v>
      </c>
      <c r="C199" s="13">
        <v>6</v>
      </c>
    </row>
    <row r="200" spans="1:3" ht="16.5" customHeight="1">
      <c r="A200" s="11">
        <v>2013303</v>
      </c>
      <c r="B200" s="11" t="s">
        <v>716</v>
      </c>
      <c r="C200" s="13">
        <v>0</v>
      </c>
    </row>
    <row r="201" spans="1:3" ht="16.5" customHeight="1">
      <c r="A201" s="11">
        <v>2013304</v>
      </c>
      <c r="B201" s="11" t="s">
        <v>826</v>
      </c>
      <c r="C201" s="13">
        <v>0</v>
      </c>
    </row>
    <row r="202" spans="1:3" ht="16.5" customHeight="1">
      <c r="A202" s="11">
        <v>2013350</v>
      </c>
      <c r="B202" s="11" t="s">
        <v>723</v>
      </c>
      <c r="C202" s="13">
        <v>0</v>
      </c>
    </row>
    <row r="203" spans="1:3" ht="16.5" customHeight="1">
      <c r="A203" s="11">
        <v>2013399</v>
      </c>
      <c r="B203" s="11" t="s">
        <v>827</v>
      </c>
      <c r="C203" s="13">
        <v>422</v>
      </c>
    </row>
    <row r="204" spans="1:3" ht="16.5" customHeight="1">
      <c r="A204" s="11">
        <v>20134</v>
      </c>
      <c r="B204" s="12" t="s">
        <v>828</v>
      </c>
      <c r="C204" s="13">
        <f>SUM(C205:C211)</f>
        <v>574</v>
      </c>
    </row>
    <row r="205" spans="1:3" ht="16.5" customHeight="1">
      <c r="A205" s="11">
        <v>2013401</v>
      </c>
      <c r="B205" s="11" t="s">
        <v>714</v>
      </c>
      <c r="C205" s="13">
        <v>114</v>
      </c>
    </row>
    <row r="206" spans="1:3" ht="16.5" customHeight="1">
      <c r="A206" s="11">
        <v>2013402</v>
      </c>
      <c r="B206" s="11" t="s">
        <v>715</v>
      </c>
      <c r="C206" s="13">
        <v>0</v>
      </c>
    </row>
    <row r="207" spans="1:3" ht="16.5" customHeight="1">
      <c r="A207" s="11">
        <v>2013403</v>
      </c>
      <c r="B207" s="11" t="s">
        <v>716</v>
      </c>
      <c r="C207" s="13">
        <v>0</v>
      </c>
    </row>
    <row r="208" spans="1:3" ht="16.5" customHeight="1">
      <c r="A208" s="11">
        <v>2013404</v>
      </c>
      <c r="B208" s="11" t="s">
        <v>829</v>
      </c>
      <c r="C208" s="13">
        <v>0</v>
      </c>
    </row>
    <row r="209" spans="1:3" ht="16.5" customHeight="1">
      <c r="A209" s="11">
        <v>2013405</v>
      </c>
      <c r="B209" s="11" t="s">
        <v>830</v>
      </c>
      <c r="C209" s="13">
        <v>0</v>
      </c>
    </row>
    <row r="210" spans="1:3" ht="16.5" customHeight="1">
      <c r="A210" s="11">
        <v>2013450</v>
      </c>
      <c r="B210" s="11" t="s">
        <v>723</v>
      </c>
      <c r="C210" s="13">
        <v>0</v>
      </c>
    </row>
    <row r="211" spans="1:3" ht="16.5" customHeight="1">
      <c r="A211" s="11">
        <v>2013499</v>
      </c>
      <c r="B211" s="11" t="s">
        <v>831</v>
      </c>
      <c r="C211" s="13">
        <v>460</v>
      </c>
    </row>
    <row r="212" spans="1:3" ht="16.5" customHeight="1">
      <c r="A212" s="11">
        <v>20135</v>
      </c>
      <c r="B212" s="12" t="s">
        <v>832</v>
      </c>
      <c r="C212" s="13">
        <f>SUM(C213:C217)</f>
        <v>0</v>
      </c>
    </row>
    <row r="213" spans="1:3" ht="16.5" customHeight="1">
      <c r="A213" s="11">
        <v>2013501</v>
      </c>
      <c r="B213" s="11" t="s">
        <v>714</v>
      </c>
      <c r="C213" s="13">
        <v>0</v>
      </c>
    </row>
    <row r="214" spans="1:3" ht="16.5" customHeight="1">
      <c r="A214" s="11">
        <v>2013502</v>
      </c>
      <c r="B214" s="11" t="s">
        <v>715</v>
      </c>
      <c r="C214" s="13">
        <v>0</v>
      </c>
    </row>
    <row r="215" spans="1:3" ht="16.5" customHeight="1">
      <c r="A215" s="11">
        <v>2013503</v>
      </c>
      <c r="B215" s="11" t="s">
        <v>716</v>
      </c>
      <c r="C215" s="13">
        <v>0</v>
      </c>
    </row>
    <row r="216" spans="1:3" ht="16.5" customHeight="1">
      <c r="A216" s="11">
        <v>2013550</v>
      </c>
      <c r="B216" s="11" t="s">
        <v>723</v>
      </c>
      <c r="C216" s="13">
        <v>0</v>
      </c>
    </row>
    <row r="217" spans="1:3" ht="16.5" customHeight="1">
      <c r="A217" s="11">
        <v>2013599</v>
      </c>
      <c r="B217" s="11" t="s">
        <v>833</v>
      </c>
      <c r="C217" s="13">
        <v>0</v>
      </c>
    </row>
    <row r="218" spans="1:3" ht="16.5" customHeight="1">
      <c r="A218" s="11">
        <v>20136</v>
      </c>
      <c r="B218" s="12" t="s">
        <v>834</v>
      </c>
      <c r="C218" s="13">
        <f>SUM(C219:C223)</f>
        <v>942</v>
      </c>
    </row>
    <row r="219" spans="1:3" ht="16.5" customHeight="1">
      <c r="A219" s="11">
        <v>2013601</v>
      </c>
      <c r="B219" s="11" t="s">
        <v>714</v>
      </c>
      <c r="C219" s="13">
        <v>333</v>
      </c>
    </row>
    <row r="220" spans="1:3" ht="16.5" customHeight="1">
      <c r="A220" s="11">
        <v>2013602</v>
      </c>
      <c r="B220" s="11" t="s">
        <v>715</v>
      </c>
      <c r="C220" s="13">
        <v>0</v>
      </c>
    </row>
    <row r="221" spans="1:3" ht="16.5" customHeight="1">
      <c r="A221" s="11">
        <v>2013603</v>
      </c>
      <c r="B221" s="11" t="s">
        <v>716</v>
      </c>
      <c r="C221" s="13">
        <v>0</v>
      </c>
    </row>
    <row r="222" spans="1:3" ht="16.5" customHeight="1">
      <c r="A222" s="11">
        <v>2013650</v>
      </c>
      <c r="B222" s="11" t="s">
        <v>723</v>
      </c>
      <c r="C222" s="13">
        <v>0</v>
      </c>
    </row>
    <row r="223" spans="1:3" ht="16.5" customHeight="1">
      <c r="A223" s="11">
        <v>2013699</v>
      </c>
      <c r="B223" s="11" t="s">
        <v>835</v>
      </c>
      <c r="C223" s="13">
        <v>609</v>
      </c>
    </row>
    <row r="224" spans="1:3" ht="16.5" customHeight="1">
      <c r="A224" s="11">
        <v>20137</v>
      </c>
      <c r="B224" s="12" t="s">
        <v>836</v>
      </c>
      <c r="C224" s="13">
        <f>SUM(C225:C230)</f>
        <v>297</v>
      </c>
    </row>
    <row r="225" spans="1:3" ht="16.5" customHeight="1">
      <c r="A225" s="11">
        <v>2013701</v>
      </c>
      <c r="B225" s="11" t="s">
        <v>714</v>
      </c>
      <c r="C225" s="13">
        <v>195</v>
      </c>
    </row>
    <row r="226" spans="1:3" ht="16.5" customHeight="1">
      <c r="A226" s="11">
        <v>2013702</v>
      </c>
      <c r="B226" s="11" t="s">
        <v>715</v>
      </c>
      <c r="C226" s="13">
        <v>0</v>
      </c>
    </row>
    <row r="227" spans="1:3" ht="16.5" customHeight="1">
      <c r="A227" s="11">
        <v>2013703</v>
      </c>
      <c r="B227" s="11" t="s">
        <v>716</v>
      </c>
      <c r="C227" s="13">
        <v>0</v>
      </c>
    </row>
    <row r="228" spans="1:3" ht="16.5" customHeight="1">
      <c r="A228" s="11">
        <v>2013704</v>
      </c>
      <c r="B228" s="11" t="s">
        <v>837</v>
      </c>
      <c r="C228" s="13">
        <v>65</v>
      </c>
    </row>
    <row r="229" spans="1:3" ht="16.5" customHeight="1">
      <c r="A229" s="11">
        <v>2013750</v>
      </c>
      <c r="B229" s="11" t="s">
        <v>723</v>
      </c>
      <c r="C229" s="13">
        <v>0</v>
      </c>
    </row>
    <row r="230" spans="1:3" ht="16.5" customHeight="1">
      <c r="A230" s="11">
        <v>2013799</v>
      </c>
      <c r="B230" s="11" t="s">
        <v>838</v>
      </c>
      <c r="C230" s="13">
        <v>37</v>
      </c>
    </row>
    <row r="231" spans="1:3" ht="16.5" customHeight="1">
      <c r="A231" s="11">
        <v>20138</v>
      </c>
      <c r="B231" s="12" t="s">
        <v>839</v>
      </c>
      <c r="C231" s="13">
        <f>SUM(C232:C245)</f>
        <v>775</v>
      </c>
    </row>
    <row r="232" spans="1:3" ht="16.5" customHeight="1">
      <c r="A232" s="11">
        <v>2013801</v>
      </c>
      <c r="B232" s="11" t="s">
        <v>714</v>
      </c>
      <c r="C232" s="13">
        <v>620</v>
      </c>
    </row>
    <row r="233" spans="1:3" ht="16.5" customHeight="1">
      <c r="A233" s="11">
        <v>2013802</v>
      </c>
      <c r="B233" s="11" t="s">
        <v>715</v>
      </c>
      <c r="C233" s="13">
        <v>0</v>
      </c>
    </row>
    <row r="234" spans="1:3" ht="16.5" customHeight="1">
      <c r="A234" s="11">
        <v>2013803</v>
      </c>
      <c r="B234" s="11" t="s">
        <v>716</v>
      </c>
      <c r="C234" s="13">
        <v>0</v>
      </c>
    </row>
    <row r="235" spans="1:3" ht="16.5" customHeight="1">
      <c r="A235" s="11">
        <v>2013804</v>
      </c>
      <c r="B235" s="11" t="s">
        <v>840</v>
      </c>
      <c r="C235" s="13">
        <v>3</v>
      </c>
    </row>
    <row r="236" spans="1:3" ht="16.5" customHeight="1">
      <c r="A236" s="11">
        <v>2013805</v>
      </c>
      <c r="B236" s="11" t="s">
        <v>841</v>
      </c>
      <c r="C236" s="13">
        <v>0</v>
      </c>
    </row>
    <row r="237" spans="1:3" ht="16.5" customHeight="1">
      <c r="A237" s="11">
        <v>2013808</v>
      </c>
      <c r="B237" s="11" t="s">
        <v>755</v>
      </c>
      <c r="C237" s="13">
        <v>0</v>
      </c>
    </row>
    <row r="238" spans="1:3" ht="16.5" customHeight="1">
      <c r="A238" s="11">
        <v>2013810</v>
      </c>
      <c r="B238" s="11" t="s">
        <v>842</v>
      </c>
      <c r="C238" s="13">
        <v>0</v>
      </c>
    </row>
    <row r="239" spans="1:3" ht="16.5" customHeight="1">
      <c r="A239" s="11">
        <v>2013812</v>
      </c>
      <c r="B239" s="11" t="s">
        <v>843</v>
      </c>
      <c r="C239" s="13">
        <v>0</v>
      </c>
    </row>
    <row r="240" spans="1:3" ht="16.5" customHeight="1">
      <c r="A240" s="11">
        <v>2013813</v>
      </c>
      <c r="B240" s="11" t="s">
        <v>844</v>
      </c>
      <c r="C240" s="13">
        <v>0</v>
      </c>
    </row>
    <row r="241" spans="1:3" ht="16.5" customHeight="1">
      <c r="A241" s="11">
        <v>2013814</v>
      </c>
      <c r="B241" s="11" t="s">
        <v>845</v>
      </c>
      <c r="C241" s="13">
        <v>0</v>
      </c>
    </row>
    <row r="242" spans="1:3" ht="16.5" customHeight="1">
      <c r="A242" s="11">
        <v>2013815</v>
      </c>
      <c r="B242" s="11" t="s">
        <v>846</v>
      </c>
      <c r="C242" s="13">
        <v>14</v>
      </c>
    </row>
    <row r="243" spans="1:3" ht="16.5" customHeight="1">
      <c r="A243" s="11">
        <v>2013816</v>
      </c>
      <c r="B243" s="11" t="s">
        <v>847</v>
      </c>
      <c r="C243" s="13">
        <v>125</v>
      </c>
    </row>
    <row r="244" spans="1:3" ht="16.5" customHeight="1">
      <c r="A244" s="11">
        <v>2013850</v>
      </c>
      <c r="B244" s="11" t="s">
        <v>723</v>
      </c>
      <c r="C244" s="13">
        <v>0</v>
      </c>
    </row>
    <row r="245" spans="1:3" ht="16.5" customHeight="1">
      <c r="A245" s="11">
        <v>2013899</v>
      </c>
      <c r="B245" s="11" t="s">
        <v>848</v>
      </c>
      <c r="C245" s="13">
        <v>13</v>
      </c>
    </row>
    <row r="246" spans="1:3" ht="16.5" customHeight="1">
      <c r="A246" s="11">
        <v>20199</v>
      </c>
      <c r="B246" s="12" t="s">
        <v>849</v>
      </c>
      <c r="C246" s="13">
        <f>SUM(C247:C248)</f>
        <v>0</v>
      </c>
    </row>
    <row r="247" spans="1:3" ht="16.5" customHeight="1">
      <c r="A247" s="11">
        <v>2019901</v>
      </c>
      <c r="B247" s="11" t="s">
        <v>850</v>
      </c>
      <c r="C247" s="13">
        <v>0</v>
      </c>
    </row>
    <row r="248" spans="1:3" ht="16.5" customHeight="1">
      <c r="A248" s="11">
        <v>2019999</v>
      </c>
      <c r="B248" s="11" t="s">
        <v>851</v>
      </c>
      <c r="C248" s="13">
        <v>0</v>
      </c>
    </row>
    <row r="249" spans="1:3" ht="16.5" customHeight="1">
      <c r="A249" s="11">
        <v>202</v>
      </c>
      <c r="B249" s="12" t="s">
        <v>852</v>
      </c>
      <c r="C249" s="13">
        <f>SUM(C250,C257,C260,C263,C269,C274,C276,C281,C287)</f>
        <v>0</v>
      </c>
    </row>
    <row r="250" spans="1:3" ht="16.5" customHeight="1">
      <c r="A250" s="11">
        <v>20201</v>
      </c>
      <c r="B250" s="12" t="s">
        <v>853</v>
      </c>
      <c r="C250" s="13">
        <f>SUM(C251:C256)</f>
        <v>0</v>
      </c>
    </row>
    <row r="251" spans="1:3" ht="16.5" customHeight="1">
      <c r="A251" s="11">
        <v>2020101</v>
      </c>
      <c r="B251" s="11" t="s">
        <v>714</v>
      </c>
      <c r="C251" s="13">
        <v>0</v>
      </c>
    </row>
    <row r="252" spans="1:3" ht="16.5" customHeight="1">
      <c r="A252" s="11">
        <v>2020102</v>
      </c>
      <c r="B252" s="11" t="s">
        <v>715</v>
      </c>
      <c r="C252" s="13">
        <v>0</v>
      </c>
    </row>
    <row r="253" spans="1:3" ht="16.5" customHeight="1">
      <c r="A253" s="11">
        <v>2020103</v>
      </c>
      <c r="B253" s="11" t="s">
        <v>716</v>
      </c>
      <c r="C253" s="13">
        <v>0</v>
      </c>
    </row>
    <row r="254" spans="1:3" ht="16.5" customHeight="1">
      <c r="A254" s="11">
        <v>2020104</v>
      </c>
      <c r="B254" s="11" t="s">
        <v>820</v>
      </c>
      <c r="C254" s="13">
        <v>0</v>
      </c>
    </row>
    <row r="255" spans="1:3" ht="16.5" customHeight="1">
      <c r="A255" s="11">
        <v>2020150</v>
      </c>
      <c r="B255" s="11" t="s">
        <v>723</v>
      </c>
      <c r="C255" s="13">
        <v>0</v>
      </c>
    </row>
    <row r="256" spans="1:3" ht="16.5" customHeight="1">
      <c r="A256" s="11">
        <v>2020199</v>
      </c>
      <c r="B256" s="11" t="s">
        <v>854</v>
      </c>
      <c r="C256" s="13">
        <v>0</v>
      </c>
    </row>
    <row r="257" spans="1:3" ht="16.5" customHeight="1">
      <c r="A257" s="11">
        <v>20202</v>
      </c>
      <c r="B257" s="12" t="s">
        <v>855</v>
      </c>
      <c r="C257" s="13">
        <f>SUM(C258:C259)</f>
        <v>0</v>
      </c>
    </row>
    <row r="258" spans="1:3" ht="16.5" customHeight="1">
      <c r="A258" s="11">
        <v>2020201</v>
      </c>
      <c r="B258" s="11" t="s">
        <v>856</v>
      </c>
      <c r="C258" s="13">
        <v>0</v>
      </c>
    </row>
    <row r="259" spans="1:3" ht="16.5" customHeight="1">
      <c r="A259" s="11">
        <v>2020202</v>
      </c>
      <c r="B259" s="11" t="s">
        <v>857</v>
      </c>
      <c r="C259" s="13">
        <v>0</v>
      </c>
    </row>
    <row r="260" spans="1:3" ht="16.5" customHeight="1">
      <c r="A260" s="11">
        <v>20203</v>
      </c>
      <c r="B260" s="12" t="s">
        <v>858</v>
      </c>
      <c r="C260" s="13">
        <f>SUM(C261:C262)</f>
        <v>0</v>
      </c>
    </row>
    <row r="261" spans="1:3" ht="16.5" customHeight="1">
      <c r="A261" s="11">
        <v>2020304</v>
      </c>
      <c r="B261" s="11" t="s">
        <v>859</v>
      </c>
      <c r="C261" s="13">
        <v>0</v>
      </c>
    </row>
    <row r="262" spans="1:3" ht="16.5" customHeight="1">
      <c r="A262" s="11">
        <v>2020306</v>
      </c>
      <c r="B262" s="11" t="s">
        <v>860</v>
      </c>
      <c r="C262" s="13">
        <v>0</v>
      </c>
    </row>
    <row r="263" spans="1:3" ht="16.5" customHeight="1">
      <c r="A263" s="11">
        <v>20204</v>
      </c>
      <c r="B263" s="12" t="s">
        <v>861</v>
      </c>
      <c r="C263" s="13">
        <f>SUM(C264:C268)</f>
        <v>0</v>
      </c>
    </row>
    <row r="264" spans="1:3" ht="16.5" customHeight="1">
      <c r="A264" s="11">
        <v>2020401</v>
      </c>
      <c r="B264" s="11" t="s">
        <v>862</v>
      </c>
      <c r="C264" s="13">
        <v>0</v>
      </c>
    </row>
    <row r="265" spans="1:3" ht="16.5" customHeight="1">
      <c r="A265" s="11">
        <v>2020402</v>
      </c>
      <c r="B265" s="11" t="s">
        <v>863</v>
      </c>
      <c r="C265" s="13">
        <v>0</v>
      </c>
    </row>
    <row r="266" spans="1:3" ht="16.5" customHeight="1">
      <c r="A266" s="11">
        <v>2020403</v>
      </c>
      <c r="B266" s="11" t="s">
        <v>864</v>
      </c>
      <c r="C266" s="13">
        <v>0</v>
      </c>
    </row>
    <row r="267" spans="1:3" ht="16.5" customHeight="1">
      <c r="A267" s="11">
        <v>2020404</v>
      </c>
      <c r="B267" s="11" t="s">
        <v>865</v>
      </c>
      <c r="C267" s="13">
        <v>0</v>
      </c>
    </row>
    <row r="268" spans="1:3" ht="16.5" customHeight="1">
      <c r="A268" s="11">
        <v>2020499</v>
      </c>
      <c r="B268" s="11" t="s">
        <v>866</v>
      </c>
      <c r="C268" s="13">
        <v>0</v>
      </c>
    </row>
    <row r="269" spans="1:3" ht="16.5" customHeight="1">
      <c r="A269" s="11">
        <v>20205</v>
      </c>
      <c r="B269" s="12" t="s">
        <v>867</v>
      </c>
      <c r="C269" s="13">
        <f>SUM(C270:C273)</f>
        <v>0</v>
      </c>
    </row>
    <row r="270" spans="1:3" ht="16.5" customHeight="1">
      <c r="A270" s="11">
        <v>2020503</v>
      </c>
      <c r="B270" s="11" t="s">
        <v>868</v>
      </c>
      <c r="C270" s="13">
        <v>0</v>
      </c>
    </row>
    <row r="271" spans="1:3" ht="16.5" customHeight="1">
      <c r="A271" s="11">
        <v>2020504</v>
      </c>
      <c r="B271" s="11" t="s">
        <v>869</v>
      </c>
      <c r="C271" s="13">
        <v>0</v>
      </c>
    </row>
    <row r="272" spans="1:3" ht="16.5" customHeight="1">
      <c r="A272" s="11">
        <v>2020505</v>
      </c>
      <c r="B272" s="11" t="s">
        <v>870</v>
      </c>
      <c r="C272" s="13">
        <v>0</v>
      </c>
    </row>
    <row r="273" spans="1:3" ht="16.5" customHeight="1">
      <c r="A273" s="11">
        <v>2020599</v>
      </c>
      <c r="B273" s="11" t="s">
        <v>871</v>
      </c>
      <c r="C273" s="13">
        <v>0</v>
      </c>
    </row>
    <row r="274" spans="1:3" ht="16.5" customHeight="1">
      <c r="A274" s="11">
        <v>20206</v>
      </c>
      <c r="B274" s="12" t="s">
        <v>872</v>
      </c>
      <c r="C274" s="13">
        <f>C275</f>
        <v>0</v>
      </c>
    </row>
    <row r="275" spans="1:3" ht="16.5" customHeight="1">
      <c r="A275" s="11">
        <v>2020601</v>
      </c>
      <c r="B275" s="11" t="s">
        <v>873</v>
      </c>
      <c r="C275" s="13">
        <v>0</v>
      </c>
    </row>
    <row r="276" spans="1:3" ht="16.5" customHeight="1">
      <c r="A276" s="11">
        <v>20207</v>
      </c>
      <c r="B276" s="12" t="s">
        <v>874</v>
      </c>
      <c r="C276" s="13">
        <f>SUM(C277:C280)</f>
        <v>0</v>
      </c>
    </row>
    <row r="277" spans="1:3" ht="16.5" customHeight="1">
      <c r="A277" s="11">
        <v>2020701</v>
      </c>
      <c r="B277" s="11" t="s">
        <v>875</v>
      </c>
      <c r="C277" s="13">
        <v>0</v>
      </c>
    </row>
    <row r="278" spans="1:3" ht="16.5" customHeight="1">
      <c r="A278" s="11">
        <v>2020702</v>
      </c>
      <c r="B278" s="11" t="s">
        <v>876</v>
      </c>
      <c r="C278" s="13">
        <v>0</v>
      </c>
    </row>
    <row r="279" spans="1:3" ht="16.5" customHeight="1">
      <c r="A279" s="11">
        <v>2020703</v>
      </c>
      <c r="B279" s="11" t="s">
        <v>877</v>
      </c>
      <c r="C279" s="13">
        <v>0</v>
      </c>
    </row>
    <row r="280" spans="1:3" ht="16.5" customHeight="1">
      <c r="A280" s="11">
        <v>2020799</v>
      </c>
      <c r="B280" s="11" t="s">
        <v>878</v>
      </c>
      <c r="C280" s="13">
        <v>0</v>
      </c>
    </row>
    <row r="281" spans="1:3" ht="16.5" customHeight="1">
      <c r="A281" s="11">
        <v>20208</v>
      </c>
      <c r="B281" s="12" t="s">
        <v>879</v>
      </c>
      <c r="C281" s="13">
        <f>SUM(C282:C286)</f>
        <v>0</v>
      </c>
    </row>
    <row r="282" spans="1:3" ht="16.5" customHeight="1">
      <c r="A282" s="11">
        <v>2020801</v>
      </c>
      <c r="B282" s="11" t="s">
        <v>714</v>
      </c>
      <c r="C282" s="13">
        <v>0</v>
      </c>
    </row>
    <row r="283" spans="1:3" ht="16.5" customHeight="1">
      <c r="A283" s="11">
        <v>2020802</v>
      </c>
      <c r="B283" s="11" t="s">
        <v>715</v>
      </c>
      <c r="C283" s="13">
        <v>0</v>
      </c>
    </row>
    <row r="284" spans="1:3" ht="16.5" customHeight="1">
      <c r="A284" s="11">
        <v>2020803</v>
      </c>
      <c r="B284" s="11" t="s">
        <v>716</v>
      </c>
      <c r="C284" s="13">
        <v>0</v>
      </c>
    </row>
    <row r="285" spans="1:3" ht="16.5" customHeight="1">
      <c r="A285" s="11">
        <v>2020850</v>
      </c>
      <c r="B285" s="11" t="s">
        <v>723</v>
      </c>
      <c r="C285" s="13">
        <v>0</v>
      </c>
    </row>
    <row r="286" spans="1:3" ht="16.5" customHeight="1">
      <c r="A286" s="11">
        <v>2020899</v>
      </c>
      <c r="B286" s="11" t="s">
        <v>880</v>
      </c>
      <c r="C286" s="13">
        <v>0</v>
      </c>
    </row>
    <row r="287" spans="1:3" ht="16.5" customHeight="1">
      <c r="A287" s="11">
        <v>20299</v>
      </c>
      <c r="B287" s="12" t="s">
        <v>881</v>
      </c>
      <c r="C287" s="13">
        <f aca="true" t="shared" si="0" ref="C287:C292">C288</f>
        <v>0</v>
      </c>
    </row>
    <row r="288" spans="1:3" ht="16.5" customHeight="1">
      <c r="A288" s="11">
        <v>2029901</v>
      </c>
      <c r="B288" s="11" t="s">
        <v>882</v>
      </c>
      <c r="C288" s="13">
        <v>0</v>
      </c>
    </row>
    <row r="289" spans="1:3" ht="16.5" customHeight="1">
      <c r="A289" s="11">
        <v>203</v>
      </c>
      <c r="B289" s="12" t="s">
        <v>883</v>
      </c>
      <c r="C289" s="13">
        <f>SUM(C290,C292,C294,C296,C306)</f>
        <v>0</v>
      </c>
    </row>
    <row r="290" spans="1:3" ht="16.5" customHeight="1">
      <c r="A290" s="11">
        <v>20301</v>
      </c>
      <c r="B290" s="12" t="s">
        <v>884</v>
      </c>
      <c r="C290" s="13">
        <f t="shared" si="0"/>
        <v>0</v>
      </c>
    </row>
    <row r="291" spans="1:3" ht="16.5" customHeight="1">
      <c r="A291" s="11">
        <v>2030101</v>
      </c>
      <c r="B291" s="11" t="s">
        <v>885</v>
      </c>
      <c r="C291" s="13">
        <v>0</v>
      </c>
    </row>
    <row r="292" spans="1:3" ht="16.5" customHeight="1">
      <c r="A292" s="11">
        <v>20304</v>
      </c>
      <c r="B292" s="12" t="s">
        <v>886</v>
      </c>
      <c r="C292" s="13">
        <f t="shared" si="0"/>
        <v>0</v>
      </c>
    </row>
    <row r="293" spans="1:3" ht="16.5" customHeight="1">
      <c r="A293" s="11">
        <v>2030401</v>
      </c>
      <c r="B293" s="11" t="s">
        <v>887</v>
      </c>
      <c r="C293" s="13">
        <v>0</v>
      </c>
    </row>
    <row r="294" spans="1:3" ht="16.5" customHeight="1">
      <c r="A294" s="11">
        <v>20305</v>
      </c>
      <c r="B294" s="12" t="s">
        <v>888</v>
      </c>
      <c r="C294" s="13">
        <f>C295</f>
        <v>0</v>
      </c>
    </row>
    <row r="295" spans="1:3" ht="16.5" customHeight="1">
      <c r="A295" s="11">
        <v>2030501</v>
      </c>
      <c r="B295" s="11" t="s">
        <v>889</v>
      </c>
      <c r="C295" s="13">
        <v>0</v>
      </c>
    </row>
    <row r="296" spans="1:3" ht="16.5" customHeight="1">
      <c r="A296" s="11">
        <v>20306</v>
      </c>
      <c r="B296" s="12" t="s">
        <v>890</v>
      </c>
      <c r="C296" s="13">
        <f>SUM(C297:C305)</f>
        <v>0</v>
      </c>
    </row>
    <row r="297" spans="1:3" ht="16.5" customHeight="1">
      <c r="A297" s="11">
        <v>2030601</v>
      </c>
      <c r="B297" s="11" t="s">
        <v>891</v>
      </c>
      <c r="C297" s="13">
        <v>0</v>
      </c>
    </row>
    <row r="298" spans="1:3" ht="16.5" customHeight="1">
      <c r="A298" s="11">
        <v>2030602</v>
      </c>
      <c r="B298" s="11" t="s">
        <v>892</v>
      </c>
      <c r="C298" s="13">
        <v>0</v>
      </c>
    </row>
    <row r="299" spans="1:3" ht="16.5" customHeight="1">
      <c r="A299" s="11">
        <v>2030603</v>
      </c>
      <c r="B299" s="11" t="s">
        <v>893</v>
      </c>
      <c r="C299" s="13">
        <v>0</v>
      </c>
    </row>
    <row r="300" spans="1:3" ht="16.5" customHeight="1">
      <c r="A300" s="11">
        <v>2030604</v>
      </c>
      <c r="B300" s="11" t="s">
        <v>894</v>
      </c>
      <c r="C300" s="13">
        <v>0</v>
      </c>
    </row>
    <row r="301" spans="1:3" ht="16.5" customHeight="1">
      <c r="A301" s="11">
        <v>2030605</v>
      </c>
      <c r="B301" s="11" t="s">
        <v>895</v>
      </c>
      <c r="C301" s="13">
        <v>0</v>
      </c>
    </row>
    <row r="302" spans="1:3" ht="16.5" customHeight="1">
      <c r="A302" s="11">
        <v>2030606</v>
      </c>
      <c r="B302" s="11" t="s">
        <v>896</v>
      </c>
      <c r="C302" s="13">
        <v>0</v>
      </c>
    </row>
    <row r="303" spans="1:3" ht="16.5" customHeight="1">
      <c r="A303" s="11">
        <v>2030607</v>
      </c>
      <c r="B303" s="11" t="s">
        <v>897</v>
      </c>
      <c r="C303" s="13">
        <v>0</v>
      </c>
    </row>
    <row r="304" spans="1:3" ht="16.5" customHeight="1">
      <c r="A304" s="11">
        <v>2030608</v>
      </c>
      <c r="B304" s="11" t="s">
        <v>898</v>
      </c>
      <c r="C304" s="13">
        <v>0</v>
      </c>
    </row>
    <row r="305" spans="1:3" ht="16.5" customHeight="1">
      <c r="A305" s="11">
        <v>2030699</v>
      </c>
      <c r="B305" s="11" t="s">
        <v>899</v>
      </c>
      <c r="C305" s="13">
        <v>0</v>
      </c>
    </row>
    <row r="306" spans="1:3" ht="16.5" customHeight="1">
      <c r="A306" s="11">
        <v>20399</v>
      </c>
      <c r="B306" s="12" t="s">
        <v>900</v>
      </c>
      <c r="C306" s="13">
        <f>C307</f>
        <v>0</v>
      </c>
    </row>
    <row r="307" spans="1:3" ht="16.5" customHeight="1">
      <c r="A307" s="11">
        <v>2039901</v>
      </c>
      <c r="B307" s="11" t="s">
        <v>901</v>
      </c>
      <c r="C307" s="13">
        <v>0</v>
      </c>
    </row>
    <row r="308" spans="1:3" ht="16.5" customHeight="1">
      <c r="A308" s="11">
        <v>204</v>
      </c>
      <c r="B308" s="12" t="s">
        <v>902</v>
      </c>
      <c r="C308" s="13">
        <f>SUM(C309,C312,C323,C330,C338,C347,C363,C373,C383,C391,C397)</f>
        <v>10321</v>
      </c>
    </row>
    <row r="309" spans="1:3" ht="16.5" customHeight="1">
      <c r="A309" s="11">
        <v>20401</v>
      </c>
      <c r="B309" s="12" t="s">
        <v>903</v>
      </c>
      <c r="C309" s="13">
        <f>SUM(C310:C311)</f>
        <v>0</v>
      </c>
    </row>
    <row r="310" spans="1:3" ht="16.5" customHeight="1">
      <c r="A310" s="11">
        <v>2040101</v>
      </c>
      <c r="B310" s="11" t="s">
        <v>904</v>
      </c>
      <c r="C310" s="13">
        <v>0</v>
      </c>
    </row>
    <row r="311" spans="1:3" ht="16.5" customHeight="1">
      <c r="A311" s="11">
        <v>2040199</v>
      </c>
      <c r="B311" s="11" t="s">
        <v>905</v>
      </c>
      <c r="C311" s="13">
        <v>0</v>
      </c>
    </row>
    <row r="312" spans="1:3" ht="16.5" customHeight="1">
      <c r="A312" s="11">
        <v>20402</v>
      </c>
      <c r="B312" s="12" t="s">
        <v>906</v>
      </c>
      <c r="C312" s="13">
        <f>SUM(C313:C322)</f>
        <v>7774</v>
      </c>
    </row>
    <row r="313" spans="1:3" ht="16.5" customHeight="1">
      <c r="A313" s="11">
        <v>2040201</v>
      </c>
      <c r="B313" s="11" t="s">
        <v>714</v>
      </c>
      <c r="C313" s="13">
        <v>5571</v>
      </c>
    </row>
    <row r="314" spans="1:3" ht="16.5" customHeight="1">
      <c r="A314" s="11">
        <v>2040202</v>
      </c>
      <c r="B314" s="11" t="s">
        <v>715</v>
      </c>
      <c r="C314" s="13">
        <v>0</v>
      </c>
    </row>
    <row r="315" spans="1:3" ht="16.5" customHeight="1">
      <c r="A315" s="11">
        <v>2040203</v>
      </c>
      <c r="B315" s="11" t="s">
        <v>716</v>
      </c>
      <c r="C315" s="13">
        <v>0</v>
      </c>
    </row>
    <row r="316" spans="1:3" ht="16.5" customHeight="1">
      <c r="A316" s="11">
        <v>2040219</v>
      </c>
      <c r="B316" s="11" t="s">
        <v>755</v>
      </c>
      <c r="C316" s="13">
        <v>0</v>
      </c>
    </row>
    <row r="317" spans="1:3" ht="16.5" customHeight="1">
      <c r="A317" s="11">
        <v>2040220</v>
      </c>
      <c r="B317" s="11" t="s">
        <v>907</v>
      </c>
      <c r="C317" s="13">
        <v>0</v>
      </c>
    </row>
    <row r="318" spans="1:3" ht="16.5" customHeight="1">
      <c r="A318" s="11">
        <v>2040221</v>
      </c>
      <c r="B318" s="11" t="s">
        <v>908</v>
      </c>
      <c r="C318" s="13">
        <v>0</v>
      </c>
    </row>
    <row r="319" spans="1:3" ht="16.5" customHeight="1">
      <c r="A319" s="11">
        <v>2040222</v>
      </c>
      <c r="B319" s="11" t="s">
        <v>909</v>
      </c>
      <c r="C319" s="13">
        <v>0</v>
      </c>
    </row>
    <row r="320" spans="1:3" ht="16.5" customHeight="1">
      <c r="A320" s="11">
        <v>2040223</v>
      </c>
      <c r="B320" s="11" t="s">
        <v>910</v>
      </c>
      <c r="C320" s="13">
        <v>0</v>
      </c>
    </row>
    <row r="321" spans="1:3" ht="16.5" customHeight="1">
      <c r="A321" s="11">
        <v>2040250</v>
      </c>
      <c r="B321" s="11" t="s">
        <v>723</v>
      </c>
      <c r="C321" s="13">
        <v>0</v>
      </c>
    </row>
    <row r="322" spans="1:3" ht="16.5" customHeight="1">
      <c r="A322" s="11">
        <v>2040299</v>
      </c>
      <c r="B322" s="11" t="s">
        <v>911</v>
      </c>
      <c r="C322" s="13">
        <v>2203</v>
      </c>
    </row>
    <row r="323" spans="1:3" ht="16.5" customHeight="1">
      <c r="A323" s="11">
        <v>20403</v>
      </c>
      <c r="B323" s="12" t="s">
        <v>912</v>
      </c>
      <c r="C323" s="13">
        <f>SUM(C324:C329)</f>
        <v>0</v>
      </c>
    </row>
    <row r="324" spans="1:3" ht="16.5" customHeight="1">
      <c r="A324" s="11">
        <v>2040301</v>
      </c>
      <c r="B324" s="11" t="s">
        <v>714</v>
      </c>
      <c r="C324" s="13">
        <v>0</v>
      </c>
    </row>
    <row r="325" spans="1:3" ht="16.5" customHeight="1">
      <c r="A325" s="11">
        <v>2040302</v>
      </c>
      <c r="B325" s="11" t="s">
        <v>715</v>
      </c>
      <c r="C325" s="13">
        <v>0</v>
      </c>
    </row>
    <row r="326" spans="1:3" ht="16.5" customHeight="1">
      <c r="A326" s="11">
        <v>2040303</v>
      </c>
      <c r="B326" s="11" t="s">
        <v>716</v>
      </c>
      <c r="C326" s="13">
        <v>0</v>
      </c>
    </row>
    <row r="327" spans="1:3" ht="16.5" customHeight="1">
      <c r="A327" s="11">
        <v>2040304</v>
      </c>
      <c r="B327" s="11" t="s">
        <v>913</v>
      </c>
      <c r="C327" s="13">
        <v>0</v>
      </c>
    </row>
    <row r="328" spans="1:3" ht="16.5" customHeight="1">
      <c r="A328" s="11">
        <v>2040350</v>
      </c>
      <c r="B328" s="11" t="s">
        <v>723</v>
      </c>
      <c r="C328" s="13">
        <v>0</v>
      </c>
    </row>
    <row r="329" spans="1:3" ht="16.5" customHeight="1">
      <c r="A329" s="11">
        <v>2040399</v>
      </c>
      <c r="B329" s="11" t="s">
        <v>914</v>
      </c>
      <c r="C329" s="13">
        <v>0</v>
      </c>
    </row>
    <row r="330" spans="1:3" ht="16.5" customHeight="1">
      <c r="A330" s="11">
        <v>20404</v>
      </c>
      <c r="B330" s="12" t="s">
        <v>915</v>
      </c>
      <c r="C330" s="13">
        <f>SUM(C331:C337)</f>
        <v>817</v>
      </c>
    </row>
    <row r="331" spans="1:3" ht="16.5" customHeight="1">
      <c r="A331" s="11">
        <v>2040401</v>
      </c>
      <c r="B331" s="11" t="s">
        <v>714</v>
      </c>
      <c r="C331" s="13">
        <v>662</v>
      </c>
    </row>
    <row r="332" spans="1:3" ht="16.5" customHeight="1">
      <c r="A332" s="11">
        <v>2040402</v>
      </c>
      <c r="B332" s="11" t="s">
        <v>715</v>
      </c>
      <c r="C332" s="13">
        <v>0</v>
      </c>
    </row>
    <row r="333" spans="1:3" ht="16.5" customHeight="1">
      <c r="A333" s="11">
        <v>2040403</v>
      </c>
      <c r="B333" s="11" t="s">
        <v>716</v>
      </c>
      <c r="C333" s="13">
        <v>0</v>
      </c>
    </row>
    <row r="334" spans="1:3" ht="16.5" customHeight="1">
      <c r="A334" s="11">
        <v>2040409</v>
      </c>
      <c r="B334" s="11" t="s">
        <v>916</v>
      </c>
      <c r="C334" s="13">
        <v>0</v>
      </c>
    </row>
    <row r="335" spans="1:3" ht="16.5" customHeight="1">
      <c r="A335" s="11">
        <v>2040410</v>
      </c>
      <c r="B335" s="11" t="s">
        <v>917</v>
      </c>
      <c r="C335" s="13">
        <v>0</v>
      </c>
    </row>
    <row r="336" spans="1:3" ht="16.5" customHeight="1">
      <c r="A336" s="11">
        <v>2040450</v>
      </c>
      <c r="B336" s="11" t="s">
        <v>723</v>
      </c>
      <c r="C336" s="13">
        <v>0</v>
      </c>
    </row>
    <row r="337" spans="1:3" ht="16.5" customHeight="1">
      <c r="A337" s="11">
        <v>2040499</v>
      </c>
      <c r="B337" s="11" t="s">
        <v>918</v>
      </c>
      <c r="C337" s="13">
        <v>155</v>
      </c>
    </row>
    <row r="338" spans="1:3" ht="16.5" customHeight="1">
      <c r="A338" s="11">
        <v>20405</v>
      </c>
      <c r="B338" s="12" t="s">
        <v>919</v>
      </c>
      <c r="C338" s="13">
        <f>SUM(C339:C346)</f>
        <v>1183</v>
      </c>
    </row>
    <row r="339" spans="1:3" ht="16.5" customHeight="1">
      <c r="A339" s="11">
        <v>2040501</v>
      </c>
      <c r="B339" s="11" t="s">
        <v>714</v>
      </c>
      <c r="C339" s="13">
        <v>910</v>
      </c>
    </row>
    <row r="340" spans="1:3" ht="16.5" customHeight="1">
      <c r="A340" s="11">
        <v>2040502</v>
      </c>
      <c r="B340" s="11" t="s">
        <v>715</v>
      </c>
      <c r="C340" s="13">
        <v>0</v>
      </c>
    </row>
    <row r="341" spans="1:3" ht="16.5" customHeight="1">
      <c r="A341" s="11">
        <v>2040503</v>
      </c>
      <c r="B341" s="11" t="s">
        <v>716</v>
      </c>
      <c r="C341" s="13">
        <v>0</v>
      </c>
    </row>
    <row r="342" spans="1:3" ht="16.5" customHeight="1">
      <c r="A342" s="11">
        <v>2040504</v>
      </c>
      <c r="B342" s="11" t="s">
        <v>920</v>
      </c>
      <c r="C342" s="13">
        <v>0</v>
      </c>
    </row>
    <row r="343" spans="1:3" ht="16.5" customHeight="1">
      <c r="A343" s="11">
        <v>2040505</v>
      </c>
      <c r="B343" s="11" t="s">
        <v>921</v>
      </c>
      <c r="C343" s="13">
        <v>0</v>
      </c>
    </row>
    <row r="344" spans="1:3" ht="16.5" customHeight="1">
      <c r="A344" s="11">
        <v>2040506</v>
      </c>
      <c r="B344" s="11" t="s">
        <v>922</v>
      </c>
      <c r="C344" s="13">
        <v>18</v>
      </c>
    </row>
    <row r="345" spans="1:3" ht="16.5" customHeight="1">
      <c r="A345" s="11">
        <v>2040550</v>
      </c>
      <c r="B345" s="11" t="s">
        <v>723</v>
      </c>
      <c r="C345" s="13">
        <v>0</v>
      </c>
    </row>
    <row r="346" spans="1:3" ht="16.5" customHeight="1">
      <c r="A346" s="11">
        <v>2040599</v>
      </c>
      <c r="B346" s="11" t="s">
        <v>923</v>
      </c>
      <c r="C346" s="13">
        <v>255</v>
      </c>
    </row>
    <row r="347" spans="1:3" ht="16.5" customHeight="1">
      <c r="A347" s="11">
        <v>20406</v>
      </c>
      <c r="B347" s="12" t="s">
        <v>924</v>
      </c>
      <c r="C347" s="13">
        <f>SUM(C348:C362)</f>
        <v>547</v>
      </c>
    </row>
    <row r="348" spans="1:3" ht="16.5" customHeight="1">
      <c r="A348" s="11">
        <v>2040601</v>
      </c>
      <c r="B348" s="11" t="s">
        <v>714</v>
      </c>
      <c r="C348" s="13">
        <v>402</v>
      </c>
    </row>
    <row r="349" spans="1:3" ht="16.5" customHeight="1">
      <c r="A349" s="11">
        <v>2040602</v>
      </c>
      <c r="B349" s="11" t="s">
        <v>715</v>
      </c>
      <c r="C349" s="13">
        <v>0</v>
      </c>
    </row>
    <row r="350" spans="1:3" ht="16.5" customHeight="1">
      <c r="A350" s="11">
        <v>2040603</v>
      </c>
      <c r="B350" s="11" t="s">
        <v>716</v>
      </c>
      <c r="C350" s="13">
        <v>0</v>
      </c>
    </row>
    <row r="351" spans="1:3" ht="16.5" customHeight="1">
      <c r="A351" s="11">
        <v>2040604</v>
      </c>
      <c r="B351" s="11" t="s">
        <v>925</v>
      </c>
      <c r="C351" s="13">
        <v>0</v>
      </c>
    </row>
    <row r="352" spans="1:3" ht="16.5" customHeight="1">
      <c r="A352" s="11">
        <v>2040605</v>
      </c>
      <c r="B352" s="11" t="s">
        <v>926</v>
      </c>
      <c r="C352" s="13">
        <v>5</v>
      </c>
    </row>
    <row r="353" spans="1:3" ht="16.5" customHeight="1">
      <c r="A353" s="11">
        <v>2040606</v>
      </c>
      <c r="B353" s="11" t="s">
        <v>927</v>
      </c>
      <c r="C353" s="13">
        <v>0</v>
      </c>
    </row>
    <row r="354" spans="1:3" ht="16.5" customHeight="1">
      <c r="A354" s="11">
        <v>2040607</v>
      </c>
      <c r="B354" s="11" t="s">
        <v>928</v>
      </c>
      <c r="C354" s="13">
        <v>5</v>
      </c>
    </row>
    <row r="355" spans="1:3" ht="16.5" customHeight="1">
      <c r="A355" s="11">
        <v>2040608</v>
      </c>
      <c r="B355" s="11" t="s">
        <v>929</v>
      </c>
      <c r="C355" s="13">
        <v>0</v>
      </c>
    </row>
    <row r="356" spans="1:3" ht="16.5" customHeight="1">
      <c r="A356" s="11">
        <v>2040609</v>
      </c>
      <c r="B356" s="11" t="s">
        <v>930</v>
      </c>
      <c r="C356" s="13">
        <v>0</v>
      </c>
    </row>
    <row r="357" spans="1:3" ht="16.5" customHeight="1">
      <c r="A357" s="11">
        <v>2040610</v>
      </c>
      <c r="B357" s="11" t="s">
        <v>931</v>
      </c>
      <c r="C357" s="13">
        <v>5</v>
      </c>
    </row>
    <row r="358" spans="1:3" ht="16.5" customHeight="1">
      <c r="A358" s="11">
        <v>2040611</v>
      </c>
      <c r="B358" s="11" t="s">
        <v>932</v>
      </c>
      <c r="C358" s="13">
        <v>0</v>
      </c>
    </row>
    <row r="359" spans="1:3" ht="16.5" customHeight="1">
      <c r="A359" s="11">
        <v>2040612</v>
      </c>
      <c r="B359" s="11" t="s">
        <v>933</v>
      </c>
      <c r="C359" s="13">
        <v>0</v>
      </c>
    </row>
    <row r="360" spans="1:3" ht="16.5" customHeight="1">
      <c r="A360" s="11">
        <v>2040613</v>
      </c>
      <c r="B360" s="11" t="s">
        <v>755</v>
      </c>
      <c r="C360" s="13">
        <v>0</v>
      </c>
    </row>
    <row r="361" spans="1:3" ht="16.5" customHeight="1">
      <c r="A361" s="11">
        <v>2040650</v>
      </c>
      <c r="B361" s="11" t="s">
        <v>723</v>
      </c>
      <c r="C361" s="13">
        <v>0</v>
      </c>
    </row>
    <row r="362" spans="1:3" ht="16.5" customHeight="1">
      <c r="A362" s="11">
        <v>2040699</v>
      </c>
      <c r="B362" s="11" t="s">
        <v>934</v>
      </c>
      <c r="C362" s="13">
        <v>130</v>
      </c>
    </row>
    <row r="363" spans="1:3" ht="16.5" customHeight="1">
      <c r="A363" s="11">
        <v>20407</v>
      </c>
      <c r="B363" s="12" t="s">
        <v>935</v>
      </c>
      <c r="C363" s="13">
        <f>SUM(C364:C372)</f>
        <v>0</v>
      </c>
    </row>
    <row r="364" spans="1:3" ht="16.5" customHeight="1">
      <c r="A364" s="11">
        <v>2040701</v>
      </c>
      <c r="B364" s="11" t="s">
        <v>714</v>
      </c>
      <c r="C364" s="13">
        <v>0</v>
      </c>
    </row>
    <row r="365" spans="1:3" ht="16.5" customHeight="1">
      <c r="A365" s="11">
        <v>2040702</v>
      </c>
      <c r="B365" s="11" t="s">
        <v>715</v>
      </c>
      <c r="C365" s="13">
        <v>0</v>
      </c>
    </row>
    <row r="366" spans="1:3" ht="16.5" customHeight="1">
      <c r="A366" s="11">
        <v>2040703</v>
      </c>
      <c r="B366" s="11" t="s">
        <v>716</v>
      </c>
      <c r="C366" s="13">
        <v>0</v>
      </c>
    </row>
    <row r="367" spans="1:3" ht="16.5" customHeight="1">
      <c r="A367" s="11">
        <v>2040704</v>
      </c>
      <c r="B367" s="11" t="s">
        <v>936</v>
      </c>
      <c r="C367" s="13">
        <v>0</v>
      </c>
    </row>
    <row r="368" spans="1:3" ht="16.5" customHeight="1">
      <c r="A368" s="11">
        <v>2040705</v>
      </c>
      <c r="B368" s="11" t="s">
        <v>937</v>
      </c>
      <c r="C368" s="13">
        <v>0</v>
      </c>
    </row>
    <row r="369" spans="1:3" ht="16.5" customHeight="1">
      <c r="A369" s="11">
        <v>2040706</v>
      </c>
      <c r="B369" s="11" t="s">
        <v>938</v>
      </c>
      <c r="C369" s="13">
        <v>0</v>
      </c>
    </row>
    <row r="370" spans="1:3" ht="16.5" customHeight="1">
      <c r="A370" s="11">
        <v>2040707</v>
      </c>
      <c r="B370" s="11" t="s">
        <v>755</v>
      </c>
      <c r="C370" s="13">
        <v>0</v>
      </c>
    </row>
    <row r="371" spans="1:3" ht="16.5" customHeight="1">
      <c r="A371" s="11">
        <v>2040750</v>
      </c>
      <c r="B371" s="11" t="s">
        <v>723</v>
      </c>
      <c r="C371" s="13">
        <v>0</v>
      </c>
    </row>
    <row r="372" spans="1:3" ht="16.5" customHeight="1">
      <c r="A372" s="11">
        <v>2040799</v>
      </c>
      <c r="B372" s="11" t="s">
        <v>939</v>
      </c>
      <c r="C372" s="13">
        <v>0</v>
      </c>
    </row>
    <row r="373" spans="1:3" ht="16.5" customHeight="1">
      <c r="A373" s="11">
        <v>20408</v>
      </c>
      <c r="B373" s="12" t="s">
        <v>940</v>
      </c>
      <c r="C373" s="13">
        <f>SUM(C374:C382)</f>
        <v>0</v>
      </c>
    </row>
    <row r="374" spans="1:3" ht="16.5" customHeight="1">
      <c r="A374" s="11">
        <v>2040801</v>
      </c>
      <c r="B374" s="11" t="s">
        <v>714</v>
      </c>
      <c r="C374" s="13">
        <v>0</v>
      </c>
    </row>
    <row r="375" spans="1:3" ht="16.5" customHeight="1">
      <c r="A375" s="11">
        <v>2040802</v>
      </c>
      <c r="B375" s="11" t="s">
        <v>715</v>
      </c>
      <c r="C375" s="13">
        <v>0</v>
      </c>
    </row>
    <row r="376" spans="1:3" ht="16.5" customHeight="1">
      <c r="A376" s="11">
        <v>2040803</v>
      </c>
      <c r="B376" s="11" t="s">
        <v>716</v>
      </c>
      <c r="C376" s="13">
        <v>0</v>
      </c>
    </row>
    <row r="377" spans="1:3" ht="16.5" customHeight="1">
      <c r="A377" s="11">
        <v>2040804</v>
      </c>
      <c r="B377" s="11" t="s">
        <v>941</v>
      </c>
      <c r="C377" s="13">
        <v>0</v>
      </c>
    </row>
    <row r="378" spans="1:3" ht="16.5" customHeight="1">
      <c r="A378" s="11">
        <v>2040805</v>
      </c>
      <c r="B378" s="11" t="s">
        <v>942</v>
      </c>
      <c r="C378" s="13">
        <v>0</v>
      </c>
    </row>
    <row r="379" spans="1:3" ht="16.5" customHeight="1">
      <c r="A379" s="11">
        <v>2040806</v>
      </c>
      <c r="B379" s="11" t="s">
        <v>943</v>
      </c>
      <c r="C379" s="13">
        <v>0</v>
      </c>
    </row>
    <row r="380" spans="1:3" ht="16.5" customHeight="1">
      <c r="A380" s="11">
        <v>2040807</v>
      </c>
      <c r="B380" s="11" t="s">
        <v>755</v>
      </c>
      <c r="C380" s="13">
        <v>0</v>
      </c>
    </row>
    <row r="381" spans="1:3" ht="16.5" customHeight="1">
      <c r="A381" s="11">
        <v>2040850</v>
      </c>
      <c r="B381" s="11" t="s">
        <v>723</v>
      </c>
      <c r="C381" s="13">
        <v>0</v>
      </c>
    </row>
    <row r="382" spans="1:3" ht="16.5" customHeight="1">
      <c r="A382" s="11">
        <v>2040899</v>
      </c>
      <c r="B382" s="11" t="s">
        <v>944</v>
      </c>
      <c r="C382" s="13">
        <v>0</v>
      </c>
    </row>
    <row r="383" spans="1:3" ht="16.5" customHeight="1">
      <c r="A383" s="11">
        <v>20409</v>
      </c>
      <c r="B383" s="12" t="s">
        <v>945</v>
      </c>
      <c r="C383" s="13">
        <f>SUM(C384:C390)</f>
        <v>0</v>
      </c>
    </row>
    <row r="384" spans="1:3" ht="16.5" customHeight="1">
      <c r="A384" s="11">
        <v>2040901</v>
      </c>
      <c r="B384" s="11" t="s">
        <v>714</v>
      </c>
      <c r="C384" s="13">
        <v>0</v>
      </c>
    </row>
    <row r="385" spans="1:3" ht="16.5" customHeight="1">
      <c r="A385" s="11">
        <v>2040902</v>
      </c>
      <c r="B385" s="11" t="s">
        <v>715</v>
      </c>
      <c r="C385" s="13">
        <v>0</v>
      </c>
    </row>
    <row r="386" spans="1:3" ht="16.5" customHeight="1">
      <c r="A386" s="11">
        <v>2040903</v>
      </c>
      <c r="B386" s="11" t="s">
        <v>716</v>
      </c>
      <c r="C386" s="13">
        <v>0</v>
      </c>
    </row>
    <row r="387" spans="1:3" ht="16.5" customHeight="1">
      <c r="A387" s="11">
        <v>2040904</v>
      </c>
      <c r="B387" s="11" t="s">
        <v>946</v>
      </c>
      <c r="C387" s="13">
        <v>0</v>
      </c>
    </row>
    <row r="388" spans="1:3" ht="16.5" customHeight="1">
      <c r="A388" s="11">
        <v>2040905</v>
      </c>
      <c r="B388" s="11" t="s">
        <v>947</v>
      </c>
      <c r="C388" s="13">
        <v>0</v>
      </c>
    </row>
    <row r="389" spans="1:3" ht="16.5" customHeight="1">
      <c r="A389" s="11">
        <v>2040950</v>
      </c>
      <c r="B389" s="11" t="s">
        <v>723</v>
      </c>
      <c r="C389" s="13">
        <v>0</v>
      </c>
    </row>
    <row r="390" spans="1:3" ht="16.5" customHeight="1">
      <c r="A390" s="11">
        <v>2040999</v>
      </c>
      <c r="B390" s="11" t="s">
        <v>948</v>
      </c>
      <c r="C390" s="13">
        <v>0</v>
      </c>
    </row>
    <row r="391" spans="1:3" ht="16.5" customHeight="1">
      <c r="A391" s="11">
        <v>20410</v>
      </c>
      <c r="B391" s="12" t="s">
        <v>949</v>
      </c>
      <c r="C391" s="13">
        <f>SUM(C392:C396)</f>
        <v>0</v>
      </c>
    </row>
    <row r="392" spans="1:3" ht="16.5" customHeight="1">
      <c r="A392" s="11">
        <v>2041001</v>
      </c>
      <c r="B392" s="11" t="s">
        <v>714</v>
      </c>
      <c r="C392" s="13">
        <v>0</v>
      </c>
    </row>
    <row r="393" spans="1:3" ht="16.5" customHeight="1">
      <c r="A393" s="11">
        <v>2041002</v>
      </c>
      <c r="B393" s="11" t="s">
        <v>715</v>
      </c>
      <c r="C393" s="13">
        <v>0</v>
      </c>
    </row>
    <row r="394" spans="1:3" ht="16.5" customHeight="1">
      <c r="A394" s="11">
        <v>2041006</v>
      </c>
      <c r="B394" s="11" t="s">
        <v>755</v>
      </c>
      <c r="C394" s="13">
        <v>0</v>
      </c>
    </row>
    <row r="395" spans="1:3" ht="16.5" customHeight="1">
      <c r="A395" s="11">
        <v>2041007</v>
      </c>
      <c r="B395" s="11" t="s">
        <v>950</v>
      </c>
      <c r="C395" s="13">
        <v>0</v>
      </c>
    </row>
    <row r="396" spans="1:3" ht="16.5" customHeight="1">
      <c r="A396" s="11">
        <v>2041099</v>
      </c>
      <c r="B396" s="11" t="s">
        <v>951</v>
      </c>
      <c r="C396" s="13">
        <v>0</v>
      </c>
    </row>
    <row r="397" spans="1:3" ht="16.5" customHeight="1">
      <c r="A397" s="11">
        <v>20499</v>
      </c>
      <c r="B397" s="12" t="s">
        <v>952</v>
      </c>
      <c r="C397" s="13">
        <f>C398</f>
        <v>0</v>
      </c>
    </row>
    <row r="398" spans="1:3" ht="16.5" customHeight="1">
      <c r="A398" s="11">
        <v>2049901</v>
      </c>
      <c r="B398" s="11" t="s">
        <v>953</v>
      </c>
      <c r="C398" s="13">
        <v>0</v>
      </c>
    </row>
    <row r="399" spans="1:3" ht="16.5" customHeight="1">
      <c r="A399" s="11">
        <v>205</v>
      </c>
      <c r="B399" s="12" t="s">
        <v>954</v>
      </c>
      <c r="C399" s="13">
        <f>SUM(C400,C405,C414,C420,C426,C430,C434,C438,C444,C451)</f>
        <v>24110</v>
      </c>
    </row>
    <row r="400" spans="1:3" ht="16.5" customHeight="1">
      <c r="A400" s="11">
        <v>20501</v>
      </c>
      <c r="B400" s="12" t="s">
        <v>955</v>
      </c>
      <c r="C400" s="13">
        <f>SUM(C401:C404)</f>
        <v>993</v>
      </c>
    </row>
    <row r="401" spans="1:3" ht="16.5" customHeight="1">
      <c r="A401" s="11">
        <v>2050101</v>
      </c>
      <c r="B401" s="11" t="s">
        <v>714</v>
      </c>
      <c r="C401" s="13">
        <v>174</v>
      </c>
    </row>
    <row r="402" spans="1:3" ht="16.5" customHeight="1">
      <c r="A402" s="11">
        <v>2050102</v>
      </c>
      <c r="B402" s="11" t="s">
        <v>715</v>
      </c>
      <c r="C402" s="13">
        <v>0</v>
      </c>
    </row>
    <row r="403" spans="1:3" ht="16.5" customHeight="1">
      <c r="A403" s="11">
        <v>2050103</v>
      </c>
      <c r="B403" s="11" t="s">
        <v>716</v>
      </c>
      <c r="C403" s="13">
        <v>0</v>
      </c>
    </row>
    <row r="404" spans="1:3" ht="16.5" customHeight="1">
      <c r="A404" s="11">
        <v>2050199</v>
      </c>
      <c r="B404" s="11" t="s">
        <v>956</v>
      </c>
      <c r="C404" s="13">
        <v>819</v>
      </c>
    </row>
    <row r="405" spans="1:3" ht="16.5" customHeight="1">
      <c r="A405" s="11">
        <v>20502</v>
      </c>
      <c r="B405" s="12" t="s">
        <v>957</v>
      </c>
      <c r="C405" s="13">
        <f>SUM(C406:C413)</f>
        <v>21085</v>
      </c>
    </row>
    <row r="406" spans="1:3" ht="16.5" customHeight="1">
      <c r="A406" s="11">
        <v>2050201</v>
      </c>
      <c r="B406" s="11" t="s">
        <v>958</v>
      </c>
      <c r="C406" s="13">
        <v>3118</v>
      </c>
    </row>
    <row r="407" spans="1:3" ht="16.5" customHeight="1">
      <c r="A407" s="11">
        <v>2050202</v>
      </c>
      <c r="B407" s="11" t="s">
        <v>959</v>
      </c>
      <c r="C407" s="13">
        <v>9010</v>
      </c>
    </row>
    <row r="408" spans="1:3" ht="16.5" customHeight="1">
      <c r="A408" s="11">
        <v>2050203</v>
      </c>
      <c r="B408" s="11" t="s">
        <v>960</v>
      </c>
      <c r="C408" s="13">
        <v>2815</v>
      </c>
    </row>
    <row r="409" spans="1:3" ht="16.5" customHeight="1">
      <c r="A409" s="11">
        <v>2050204</v>
      </c>
      <c r="B409" s="11" t="s">
        <v>961</v>
      </c>
      <c r="C409" s="13">
        <v>553</v>
      </c>
    </row>
    <row r="410" spans="1:3" ht="16.5" customHeight="1">
      <c r="A410" s="11">
        <v>2050205</v>
      </c>
      <c r="B410" s="11" t="s">
        <v>962</v>
      </c>
      <c r="C410" s="13">
        <v>0</v>
      </c>
    </row>
    <row r="411" spans="1:3" ht="16.5" customHeight="1">
      <c r="A411" s="11">
        <v>2050206</v>
      </c>
      <c r="B411" s="11" t="s">
        <v>963</v>
      </c>
      <c r="C411" s="13">
        <v>0</v>
      </c>
    </row>
    <row r="412" spans="1:3" ht="16.5" customHeight="1">
      <c r="A412" s="11">
        <v>2050207</v>
      </c>
      <c r="B412" s="11" t="s">
        <v>964</v>
      </c>
      <c r="C412" s="13">
        <v>0</v>
      </c>
    </row>
    <row r="413" spans="1:3" ht="16.5" customHeight="1">
      <c r="A413" s="11">
        <v>2050299</v>
      </c>
      <c r="B413" s="11" t="s">
        <v>965</v>
      </c>
      <c r="C413" s="13">
        <v>5589</v>
      </c>
    </row>
    <row r="414" spans="1:3" ht="16.5" customHeight="1">
      <c r="A414" s="11">
        <v>20503</v>
      </c>
      <c r="B414" s="12" t="s">
        <v>966</v>
      </c>
      <c r="C414" s="13">
        <f>SUM(C415:C419)</f>
        <v>0</v>
      </c>
    </row>
    <row r="415" spans="1:3" ht="16.5" customHeight="1">
      <c r="A415" s="11">
        <v>2050301</v>
      </c>
      <c r="B415" s="11" t="s">
        <v>967</v>
      </c>
      <c r="C415" s="13">
        <v>0</v>
      </c>
    </row>
    <row r="416" spans="1:3" ht="16.5" customHeight="1">
      <c r="A416" s="11">
        <v>2050302</v>
      </c>
      <c r="B416" s="11" t="s">
        <v>968</v>
      </c>
      <c r="C416" s="13">
        <v>0</v>
      </c>
    </row>
    <row r="417" spans="1:3" ht="16.5" customHeight="1">
      <c r="A417" s="11">
        <v>2050303</v>
      </c>
      <c r="B417" s="11" t="s">
        <v>969</v>
      </c>
      <c r="C417" s="13">
        <v>0</v>
      </c>
    </row>
    <row r="418" spans="1:3" ht="16.5" customHeight="1">
      <c r="A418" s="11">
        <v>2050305</v>
      </c>
      <c r="B418" s="11" t="s">
        <v>970</v>
      </c>
      <c r="C418" s="13">
        <v>0</v>
      </c>
    </row>
    <row r="419" spans="1:3" ht="16.5" customHeight="1">
      <c r="A419" s="11">
        <v>2050399</v>
      </c>
      <c r="B419" s="11" t="s">
        <v>971</v>
      </c>
      <c r="C419" s="13">
        <v>0</v>
      </c>
    </row>
    <row r="420" spans="1:3" ht="16.5" customHeight="1">
      <c r="A420" s="11">
        <v>20504</v>
      </c>
      <c r="B420" s="12" t="s">
        <v>972</v>
      </c>
      <c r="C420" s="13">
        <f>SUM(C421:C425)</f>
        <v>0</v>
      </c>
    </row>
    <row r="421" spans="1:3" ht="16.5" customHeight="1">
      <c r="A421" s="11">
        <v>2050401</v>
      </c>
      <c r="B421" s="11" t="s">
        <v>973</v>
      </c>
      <c r="C421" s="13">
        <v>0</v>
      </c>
    </row>
    <row r="422" spans="1:3" ht="16.5" customHeight="1">
      <c r="A422" s="11">
        <v>2050402</v>
      </c>
      <c r="B422" s="11" t="s">
        <v>974</v>
      </c>
      <c r="C422" s="13">
        <v>0</v>
      </c>
    </row>
    <row r="423" spans="1:3" ht="16.5" customHeight="1">
      <c r="A423" s="11">
        <v>2050403</v>
      </c>
      <c r="B423" s="11" t="s">
        <v>975</v>
      </c>
      <c r="C423" s="13">
        <v>0</v>
      </c>
    </row>
    <row r="424" spans="1:3" ht="16.5" customHeight="1">
      <c r="A424" s="11">
        <v>2050404</v>
      </c>
      <c r="B424" s="11" t="s">
        <v>976</v>
      </c>
      <c r="C424" s="13">
        <v>0</v>
      </c>
    </row>
    <row r="425" spans="1:3" ht="16.5" customHeight="1">
      <c r="A425" s="11">
        <v>2050499</v>
      </c>
      <c r="B425" s="11" t="s">
        <v>977</v>
      </c>
      <c r="C425" s="13">
        <v>0</v>
      </c>
    </row>
    <row r="426" spans="1:3" ht="16.5" customHeight="1">
      <c r="A426" s="11">
        <v>20505</v>
      </c>
      <c r="B426" s="12" t="s">
        <v>978</v>
      </c>
      <c r="C426" s="13">
        <f>SUM(C427:C429)</f>
        <v>0</v>
      </c>
    </row>
    <row r="427" spans="1:3" ht="16.5" customHeight="1">
      <c r="A427" s="11">
        <v>2050501</v>
      </c>
      <c r="B427" s="11" t="s">
        <v>979</v>
      </c>
      <c r="C427" s="13">
        <v>0</v>
      </c>
    </row>
    <row r="428" spans="1:3" ht="16.5" customHeight="1">
      <c r="A428" s="11">
        <v>2050502</v>
      </c>
      <c r="B428" s="11" t="s">
        <v>980</v>
      </c>
      <c r="C428" s="13">
        <v>0</v>
      </c>
    </row>
    <row r="429" spans="1:3" ht="16.5" customHeight="1">
      <c r="A429" s="11">
        <v>2050599</v>
      </c>
      <c r="B429" s="11" t="s">
        <v>981</v>
      </c>
      <c r="C429" s="13">
        <v>0</v>
      </c>
    </row>
    <row r="430" spans="1:3" ht="16.5" customHeight="1">
      <c r="A430" s="11">
        <v>20506</v>
      </c>
      <c r="B430" s="12" t="s">
        <v>982</v>
      </c>
      <c r="C430" s="13">
        <f>SUM(C431:C433)</f>
        <v>0</v>
      </c>
    </row>
    <row r="431" spans="1:3" ht="16.5" customHeight="1">
      <c r="A431" s="11">
        <v>2050601</v>
      </c>
      <c r="B431" s="11" t="s">
        <v>983</v>
      </c>
      <c r="C431" s="13">
        <v>0</v>
      </c>
    </row>
    <row r="432" spans="1:3" ht="16.5" customHeight="1">
      <c r="A432" s="11">
        <v>2050602</v>
      </c>
      <c r="B432" s="11" t="s">
        <v>984</v>
      </c>
      <c r="C432" s="13">
        <v>0</v>
      </c>
    </row>
    <row r="433" spans="1:3" ht="16.5" customHeight="1">
      <c r="A433" s="11">
        <v>2050699</v>
      </c>
      <c r="B433" s="11" t="s">
        <v>985</v>
      </c>
      <c r="C433" s="13">
        <v>0</v>
      </c>
    </row>
    <row r="434" spans="1:3" ht="16.5" customHeight="1">
      <c r="A434" s="11">
        <v>20507</v>
      </c>
      <c r="B434" s="12" t="s">
        <v>986</v>
      </c>
      <c r="C434" s="13">
        <f>SUM(C435:C437)</f>
        <v>0</v>
      </c>
    </row>
    <row r="435" spans="1:3" ht="16.5" customHeight="1">
      <c r="A435" s="11">
        <v>2050701</v>
      </c>
      <c r="B435" s="11" t="s">
        <v>987</v>
      </c>
      <c r="C435" s="13">
        <v>0</v>
      </c>
    </row>
    <row r="436" spans="1:3" ht="16.5" customHeight="1">
      <c r="A436" s="11">
        <v>2050702</v>
      </c>
      <c r="B436" s="11" t="s">
        <v>988</v>
      </c>
      <c r="C436" s="13">
        <v>0</v>
      </c>
    </row>
    <row r="437" spans="1:3" ht="16.5" customHeight="1">
      <c r="A437" s="11">
        <v>2050799</v>
      </c>
      <c r="B437" s="11" t="s">
        <v>989</v>
      </c>
      <c r="C437" s="13">
        <v>0</v>
      </c>
    </row>
    <row r="438" spans="1:3" ht="16.5" customHeight="1">
      <c r="A438" s="11">
        <v>20508</v>
      </c>
      <c r="B438" s="12" t="s">
        <v>990</v>
      </c>
      <c r="C438" s="13">
        <f>SUM(C439:C443)</f>
        <v>1579</v>
      </c>
    </row>
    <row r="439" spans="1:3" ht="16.5" customHeight="1">
      <c r="A439" s="11">
        <v>2050801</v>
      </c>
      <c r="B439" s="11" t="s">
        <v>991</v>
      </c>
      <c r="C439" s="13">
        <v>0</v>
      </c>
    </row>
    <row r="440" spans="1:3" ht="16.5" customHeight="1">
      <c r="A440" s="11">
        <v>2050802</v>
      </c>
      <c r="B440" s="11" t="s">
        <v>992</v>
      </c>
      <c r="C440" s="13">
        <v>165</v>
      </c>
    </row>
    <row r="441" spans="1:3" ht="16.5" customHeight="1">
      <c r="A441" s="11">
        <v>2050803</v>
      </c>
      <c r="B441" s="11" t="s">
        <v>993</v>
      </c>
      <c r="C441" s="13">
        <v>0</v>
      </c>
    </row>
    <row r="442" spans="1:3" ht="16.5" customHeight="1">
      <c r="A442" s="11">
        <v>2050804</v>
      </c>
      <c r="B442" s="11" t="s">
        <v>994</v>
      </c>
      <c r="C442" s="13">
        <v>0</v>
      </c>
    </row>
    <row r="443" spans="1:3" ht="16.5" customHeight="1">
      <c r="A443" s="11">
        <v>2050899</v>
      </c>
      <c r="B443" s="11" t="s">
        <v>995</v>
      </c>
      <c r="C443" s="13">
        <v>1414</v>
      </c>
    </row>
    <row r="444" spans="1:3" ht="16.5" customHeight="1">
      <c r="A444" s="11">
        <v>20509</v>
      </c>
      <c r="B444" s="12" t="s">
        <v>996</v>
      </c>
      <c r="C444" s="13">
        <f>SUM(C445:C450)</f>
        <v>436</v>
      </c>
    </row>
    <row r="445" spans="1:3" ht="16.5" customHeight="1">
      <c r="A445" s="11">
        <v>2050901</v>
      </c>
      <c r="B445" s="11" t="s">
        <v>997</v>
      </c>
      <c r="C445" s="13">
        <v>0</v>
      </c>
    </row>
    <row r="446" spans="1:3" ht="16.5" customHeight="1">
      <c r="A446" s="11">
        <v>2050902</v>
      </c>
      <c r="B446" s="11" t="s">
        <v>998</v>
      </c>
      <c r="C446" s="13">
        <v>0</v>
      </c>
    </row>
    <row r="447" spans="1:3" ht="16.5" customHeight="1">
      <c r="A447" s="11">
        <v>2050903</v>
      </c>
      <c r="B447" s="11" t="s">
        <v>999</v>
      </c>
      <c r="C447" s="13">
        <v>0</v>
      </c>
    </row>
    <row r="448" spans="1:3" ht="16.5" customHeight="1">
      <c r="A448" s="11">
        <v>2050904</v>
      </c>
      <c r="B448" s="11" t="s">
        <v>1000</v>
      </c>
      <c r="C448" s="13">
        <v>0</v>
      </c>
    </row>
    <row r="449" spans="1:3" ht="16.5" customHeight="1">
      <c r="A449" s="11">
        <v>2050905</v>
      </c>
      <c r="B449" s="11" t="s">
        <v>1001</v>
      </c>
      <c r="C449" s="13">
        <v>0</v>
      </c>
    </row>
    <row r="450" spans="1:3" ht="16.5" customHeight="1">
      <c r="A450" s="11">
        <v>2050999</v>
      </c>
      <c r="B450" s="11" t="s">
        <v>1002</v>
      </c>
      <c r="C450" s="13">
        <v>436</v>
      </c>
    </row>
    <row r="451" spans="1:3" ht="16.5" customHeight="1">
      <c r="A451" s="11">
        <v>20599</v>
      </c>
      <c r="B451" s="12" t="s">
        <v>1003</v>
      </c>
      <c r="C451" s="13">
        <f>C452</f>
        <v>17</v>
      </c>
    </row>
    <row r="452" spans="1:3" ht="16.5" customHeight="1">
      <c r="A452" s="11">
        <v>2059999</v>
      </c>
      <c r="B452" s="11" t="s">
        <v>1004</v>
      </c>
      <c r="C452" s="13">
        <v>17</v>
      </c>
    </row>
    <row r="453" spans="1:3" ht="16.5" customHeight="1">
      <c r="A453" s="11">
        <v>206</v>
      </c>
      <c r="B453" s="12" t="s">
        <v>1005</v>
      </c>
      <c r="C453" s="13">
        <f>SUM(C454,C459,C467,C473,C477,C482,C487,C494,C498,C502)</f>
        <v>1036</v>
      </c>
    </row>
    <row r="454" spans="1:3" ht="16.5" customHeight="1">
      <c r="A454" s="11">
        <v>20601</v>
      </c>
      <c r="B454" s="12" t="s">
        <v>1006</v>
      </c>
      <c r="C454" s="13">
        <f>SUM(C455:C458)</f>
        <v>103</v>
      </c>
    </row>
    <row r="455" spans="1:3" ht="16.5" customHeight="1">
      <c r="A455" s="11">
        <v>2060101</v>
      </c>
      <c r="B455" s="11" t="s">
        <v>714</v>
      </c>
      <c r="C455" s="13">
        <v>103</v>
      </c>
    </row>
    <row r="456" spans="1:3" ht="16.5" customHeight="1">
      <c r="A456" s="11">
        <v>2060102</v>
      </c>
      <c r="B456" s="11" t="s">
        <v>715</v>
      </c>
      <c r="C456" s="13">
        <v>0</v>
      </c>
    </row>
    <row r="457" spans="1:3" ht="16.5" customHeight="1">
      <c r="A457" s="11">
        <v>2060103</v>
      </c>
      <c r="B457" s="11" t="s">
        <v>716</v>
      </c>
      <c r="C457" s="13">
        <v>0</v>
      </c>
    </row>
    <row r="458" spans="1:3" ht="16.5" customHeight="1">
      <c r="A458" s="11">
        <v>2060199</v>
      </c>
      <c r="B458" s="11" t="s">
        <v>1007</v>
      </c>
      <c r="C458" s="13">
        <v>0</v>
      </c>
    </row>
    <row r="459" spans="1:3" ht="16.5" customHeight="1">
      <c r="A459" s="11">
        <v>20602</v>
      </c>
      <c r="B459" s="12" t="s">
        <v>1008</v>
      </c>
      <c r="C459" s="13">
        <f>SUM(C460:C466)</f>
        <v>0</v>
      </c>
    </row>
    <row r="460" spans="1:3" ht="16.5" customHeight="1">
      <c r="A460" s="11">
        <v>2060201</v>
      </c>
      <c r="B460" s="11" t="s">
        <v>1009</v>
      </c>
      <c r="C460" s="13">
        <v>0</v>
      </c>
    </row>
    <row r="461" spans="1:3" ht="16.5" customHeight="1">
      <c r="A461" s="11">
        <v>2060203</v>
      </c>
      <c r="B461" s="11" t="s">
        <v>1010</v>
      </c>
      <c r="C461" s="13">
        <v>0</v>
      </c>
    </row>
    <row r="462" spans="1:3" ht="16.5" customHeight="1">
      <c r="A462" s="11">
        <v>2060204</v>
      </c>
      <c r="B462" s="11" t="s">
        <v>1011</v>
      </c>
      <c r="C462" s="13">
        <v>0</v>
      </c>
    </row>
    <row r="463" spans="1:3" ht="16.5" customHeight="1">
      <c r="A463" s="11">
        <v>2060205</v>
      </c>
      <c r="B463" s="11" t="s">
        <v>1012</v>
      </c>
      <c r="C463" s="13">
        <v>0</v>
      </c>
    </row>
    <row r="464" spans="1:3" ht="16.5" customHeight="1">
      <c r="A464" s="11">
        <v>2060206</v>
      </c>
      <c r="B464" s="11" t="s">
        <v>1013</v>
      </c>
      <c r="C464" s="13">
        <v>0</v>
      </c>
    </row>
    <row r="465" spans="1:3" ht="16.5" customHeight="1">
      <c r="A465" s="11">
        <v>2060207</v>
      </c>
      <c r="B465" s="11" t="s">
        <v>1014</v>
      </c>
      <c r="C465" s="13">
        <v>0</v>
      </c>
    </row>
    <row r="466" spans="1:3" ht="16.5" customHeight="1">
      <c r="A466" s="11">
        <v>2060299</v>
      </c>
      <c r="B466" s="11" t="s">
        <v>1015</v>
      </c>
      <c r="C466" s="13">
        <v>0</v>
      </c>
    </row>
    <row r="467" spans="1:3" ht="16.5" customHeight="1">
      <c r="A467" s="11">
        <v>20603</v>
      </c>
      <c r="B467" s="12" t="s">
        <v>1016</v>
      </c>
      <c r="C467" s="13">
        <f>SUM(C468:C472)</f>
        <v>0</v>
      </c>
    </row>
    <row r="468" spans="1:3" ht="16.5" customHeight="1">
      <c r="A468" s="11">
        <v>2060301</v>
      </c>
      <c r="B468" s="11" t="s">
        <v>1009</v>
      </c>
      <c r="C468" s="13">
        <v>0</v>
      </c>
    </row>
    <row r="469" spans="1:3" ht="16.5" customHeight="1">
      <c r="A469" s="11">
        <v>2060302</v>
      </c>
      <c r="B469" s="11" t="s">
        <v>1017</v>
      </c>
      <c r="C469" s="13">
        <v>0</v>
      </c>
    </row>
    <row r="470" spans="1:3" ht="16.5" customHeight="1">
      <c r="A470" s="11">
        <v>2060303</v>
      </c>
      <c r="B470" s="11" t="s">
        <v>1018</v>
      </c>
      <c r="C470" s="13">
        <v>0</v>
      </c>
    </row>
    <row r="471" spans="1:3" ht="16.5" customHeight="1">
      <c r="A471" s="11">
        <v>2060304</v>
      </c>
      <c r="B471" s="11" t="s">
        <v>1019</v>
      </c>
      <c r="C471" s="13">
        <v>0</v>
      </c>
    </row>
    <row r="472" spans="1:3" ht="16.5" customHeight="1">
      <c r="A472" s="11">
        <v>2060399</v>
      </c>
      <c r="B472" s="11" t="s">
        <v>1020</v>
      </c>
      <c r="C472" s="13">
        <v>0</v>
      </c>
    </row>
    <row r="473" spans="1:3" ht="16.5" customHeight="1">
      <c r="A473" s="11">
        <v>20604</v>
      </c>
      <c r="B473" s="12" t="s">
        <v>1021</v>
      </c>
      <c r="C473" s="13">
        <f>SUM(C474:C476)</f>
        <v>863</v>
      </c>
    </row>
    <row r="474" spans="1:3" ht="16.5" customHeight="1">
      <c r="A474" s="11">
        <v>2060401</v>
      </c>
      <c r="B474" s="11" t="s">
        <v>1009</v>
      </c>
      <c r="C474" s="13">
        <v>0</v>
      </c>
    </row>
    <row r="475" spans="1:3" ht="16.5" customHeight="1">
      <c r="A475" s="11">
        <v>2060404</v>
      </c>
      <c r="B475" s="11" t="s">
        <v>1022</v>
      </c>
      <c r="C475" s="13">
        <v>2</v>
      </c>
    </row>
    <row r="476" spans="1:3" ht="16.5" customHeight="1">
      <c r="A476" s="11">
        <v>2060499</v>
      </c>
      <c r="B476" s="11" t="s">
        <v>1023</v>
      </c>
      <c r="C476" s="13">
        <v>861</v>
      </c>
    </row>
    <row r="477" spans="1:3" ht="16.5" customHeight="1">
      <c r="A477" s="11">
        <v>20605</v>
      </c>
      <c r="B477" s="12" t="s">
        <v>1024</v>
      </c>
      <c r="C477" s="13">
        <f>SUM(C478:C481)</f>
        <v>0</v>
      </c>
    </row>
    <row r="478" spans="1:3" ht="16.5" customHeight="1">
      <c r="A478" s="11">
        <v>2060501</v>
      </c>
      <c r="B478" s="11" t="s">
        <v>1009</v>
      </c>
      <c r="C478" s="13">
        <v>0</v>
      </c>
    </row>
    <row r="479" spans="1:3" ht="16.5" customHeight="1">
      <c r="A479" s="11">
        <v>2060502</v>
      </c>
      <c r="B479" s="11" t="s">
        <v>1025</v>
      </c>
      <c r="C479" s="13">
        <v>0</v>
      </c>
    </row>
    <row r="480" spans="1:3" ht="16.5" customHeight="1">
      <c r="A480" s="11">
        <v>2060503</v>
      </c>
      <c r="B480" s="11" t="s">
        <v>1026</v>
      </c>
      <c r="C480" s="13">
        <v>0</v>
      </c>
    </row>
    <row r="481" spans="1:3" ht="16.5" customHeight="1">
      <c r="A481" s="11">
        <v>2060599</v>
      </c>
      <c r="B481" s="11" t="s">
        <v>1027</v>
      </c>
      <c r="C481" s="13">
        <v>0</v>
      </c>
    </row>
    <row r="482" spans="1:3" ht="16.5" customHeight="1">
      <c r="A482" s="11">
        <v>20606</v>
      </c>
      <c r="B482" s="12" t="s">
        <v>1028</v>
      </c>
      <c r="C482" s="13">
        <f>SUM(C483:C486)</f>
        <v>0</v>
      </c>
    </row>
    <row r="483" spans="1:3" ht="16.5" customHeight="1">
      <c r="A483" s="11">
        <v>2060601</v>
      </c>
      <c r="B483" s="11" t="s">
        <v>1029</v>
      </c>
      <c r="C483" s="13">
        <v>0</v>
      </c>
    </row>
    <row r="484" spans="1:3" ht="16.5" customHeight="1">
      <c r="A484" s="11">
        <v>2060602</v>
      </c>
      <c r="B484" s="11" t="s">
        <v>1030</v>
      </c>
      <c r="C484" s="13">
        <v>0</v>
      </c>
    </row>
    <row r="485" spans="1:3" ht="16.5" customHeight="1">
      <c r="A485" s="11">
        <v>2060603</v>
      </c>
      <c r="B485" s="11" t="s">
        <v>1031</v>
      </c>
      <c r="C485" s="13">
        <v>0</v>
      </c>
    </row>
    <row r="486" spans="1:3" ht="16.5" customHeight="1">
      <c r="A486" s="11">
        <v>2060699</v>
      </c>
      <c r="B486" s="11" t="s">
        <v>1032</v>
      </c>
      <c r="C486" s="13">
        <v>0</v>
      </c>
    </row>
    <row r="487" spans="1:3" ht="16.5" customHeight="1">
      <c r="A487" s="11">
        <v>20607</v>
      </c>
      <c r="B487" s="12" t="s">
        <v>1033</v>
      </c>
      <c r="C487" s="13">
        <f>SUM(C488:C493)</f>
        <v>70</v>
      </c>
    </row>
    <row r="488" spans="1:3" ht="16.5" customHeight="1">
      <c r="A488" s="11">
        <v>2060701</v>
      </c>
      <c r="B488" s="11" t="s">
        <v>1009</v>
      </c>
      <c r="C488" s="13">
        <v>41</v>
      </c>
    </row>
    <row r="489" spans="1:3" ht="16.5" customHeight="1">
      <c r="A489" s="11">
        <v>2060702</v>
      </c>
      <c r="B489" s="11" t="s">
        <v>1034</v>
      </c>
      <c r="C489" s="13">
        <v>0</v>
      </c>
    </row>
    <row r="490" spans="1:3" ht="16.5" customHeight="1">
      <c r="A490" s="11">
        <v>2060703</v>
      </c>
      <c r="B490" s="11" t="s">
        <v>1035</v>
      </c>
      <c r="C490" s="13">
        <v>0</v>
      </c>
    </row>
    <row r="491" spans="1:3" ht="16.5" customHeight="1">
      <c r="A491" s="11">
        <v>2060704</v>
      </c>
      <c r="B491" s="11" t="s">
        <v>1036</v>
      </c>
      <c r="C491" s="13">
        <v>0</v>
      </c>
    </row>
    <row r="492" spans="1:3" ht="16.5" customHeight="1">
      <c r="A492" s="11">
        <v>2060705</v>
      </c>
      <c r="B492" s="11" t="s">
        <v>1037</v>
      </c>
      <c r="C492" s="13">
        <v>0</v>
      </c>
    </row>
    <row r="493" spans="1:3" ht="16.5" customHeight="1">
      <c r="A493" s="11">
        <v>2060799</v>
      </c>
      <c r="B493" s="11" t="s">
        <v>1038</v>
      </c>
      <c r="C493" s="13">
        <v>29</v>
      </c>
    </row>
    <row r="494" spans="1:3" ht="16.5" customHeight="1">
      <c r="A494" s="11">
        <v>20608</v>
      </c>
      <c r="B494" s="12" t="s">
        <v>1039</v>
      </c>
      <c r="C494" s="13">
        <f>SUM(C495:C497)</f>
        <v>0</v>
      </c>
    </row>
    <row r="495" spans="1:3" ht="16.5" customHeight="1">
      <c r="A495" s="11">
        <v>2060801</v>
      </c>
      <c r="B495" s="11" t="s">
        <v>1040</v>
      </c>
      <c r="C495" s="13">
        <v>0</v>
      </c>
    </row>
    <row r="496" spans="1:3" ht="16.5" customHeight="1">
      <c r="A496" s="11">
        <v>2060802</v>
      </c>
      <c r="B496" s="11" t="s">
        <v>1041</v>
      </c>
      <c r="C496" s="13">
        <v>0</v>
      </c>
    </row>
    <row r="497" spans="1:3" ht="16.5" customHeight="1">
      <c r="A497" s="11">
        <v>2060899</v>
      </c>
      <c r="B497" s="11" t="s">
        <v>1042</v>
      </c>
      <c r="C497" s="13">
        <v>0</v>
      </c>
    </row>
    <row r="498" spans="1:3" ht="16.5" customHeight="1">
      <c r="A498" s="11">
        <v>20609</v>
      </c>
      <c r="B498" s="12" t="s">
        <v>1043</v>
      </c>
      <c r="C498" s="13">
        <f>SUM(C499:C501)</f>
        <v>0</v>
      </c>
    </row>
    <row r="499" spans="1:3" ht="16.5" customHeight="1">
      <c r="A499" s="11">
        <v>2060901</v>
      </c>
      <c r="B499" s="11" t="s">
        <v>1044</v>
      </c>
      <c r="C499" s="13">
        <v>0</v>
      </c>
    </row>
    <row r="500" spans="1:3" ht="16.5" customHeight="1">
      <c r="A500" s="11">
        <v>2060902</v>
      </c>
      <c r="B500" s="11" t="s">
        <v>1045</v>
      </c>
      <c r="C500" s="13">
        <v>0</v>
      </c>
    </row>
    <row r="501" spans="1:3" ht="16.5" customHeight="1">
      <c r="A501" s="11">
        <v>2060999</v>
      </c>
      <c r="B501" s="11" t="s">
        <v>1046</v>
      </c>
      <c r="C501" s="13">
        <v>0</v>
      </c>
    </row>
    <row r="502" spans="1:3" ht="16.5" customHeight="1">
      <c r="A502" s="11">
        <v>20699</v>
      </c>
      <c r="B502" s="12" t="s">
        <v>1047</v>
      </c>
      <c r="C502" s="13">
        <f>SUM(C503:C506)</f>
        <v>0</v>
      </c>
    </row>
    <row r="503" spans="1:3" ht="16.5" customHeight="1">
      <c r="A503" s="11">
        <v>2069901</v>
      </c>
      <c r="B503" s="11" t="s">
        <v>1048</v>
      </c>
      <c r="C503" s="13">
        <v>0</v>
      </c>
    </row>
    <row r="504" spans="1:3" ht="16.5" customHeight="1">
      <c r="A504" s="11">
        <v>2069902</v>
      </c>
      <c r="B504" s="11" t="s">
        <v>1049</v>
      </c>
      <c r="C504" s="13">
        <v>0</v>
      </c>
    </row>
    <row r="505" spans="1:3" ht="16.5" customHeight="1">
      <c r="A505" s="11">
        <v>2069903</v>
      </c>
      <c r="B505" s="11" t="s">
        <v>1050</v>
      </c>
      <c r="C505" s="13">
        <v>0</v>
      </c>
    </row>
    <row r="506" spans="1:3" ht="16.5" customHeight="1">
      <c r="A506" s="11">
        <v>2069999</v>
      </c>
      <c r="B506" s="11" t="s">
        <v>1051</v>
      </c>
      <c r="C506" s="13">
        <v>0</v>
      </c>
    </row>
    <row r="507" spans="1:3" ht="16.5" customHeight="1">
      <c r="A507" s="11">
        <v>207</v>
      </c>
      <c r="B507" s="12" t="s">
        <v>1052</v>
      </c>
      <c r="C507" s="13">
        <f>SUM(C508,C524,C532,C543,C552,C560)</f>
        <v>5995</v>
      </c>
    </row>
    <row r="508" spans="1:3" ht="16.5" customHeight="1">
      <c r="A508" s="11">
        <v>20701</v>
      </c>
      <c r="B508" s="12" t="s">
        <v>1053</v>
      </c>
      <c r="C508" s="13">
        <f>SUM(C509:C523)</f>
        <v>5660</v>
      </c>
    </row>
    <row r="509" spans="1:3" ht="16.5" customHeight="1">
      <c r="A509" s="11">
        <v>2070101</v>
      </c>
      <c r="B509" s="11" t="s">
        <v>714</v>
      </c>
      <c r="C509" s="13">
        <v>625</v>
      </c>
    </row>
    <row r="510" spans="1:3" ht="16.5" customHeight="1">
      <c r="A510" s="11">
        <v>2070102</v>
      </c>
      <c r="B510" s="11" t="s">
        <v>715</v>
      </c>
      <c r="C510" s="13">
        <v>0</v>
      </c>
    </row>
    <row r="511" spans="1:3" ht="16.5" customHeight="1">
      <c r="A511" s="11">
        <v>2070103</v>
      </c>
      <c r="B511" s="11" t="s">
        <v>716</v>
      </c>
      <c r="C511" s="13">
        <v>0</v>
      </c>
    </row>
    <row r="512" spans="1:3" ht="16.5" customHeight="1">
      <c r="A512" s="11">
        <v>2070104</v>
      </c>
      <c r="B512" s="11" t="s">
        <v>1054</v>
      </c>
      <c r="C512" s="13">
        <v>0</v>
      </c>
    </row>
    <row r="513" spans="1:3" ht="16.5" customHeight="1">
      <c r="A513" s="11">
        <v>2070105</v>
      </c>
      <c r="B513" s="11" t="s">
        <v>1055</v>
      </c>
      <c r="C513" s="13">
        <v>0</v>
      </c>
    </row>
    <row r="514" spans="1:3" ht="16.5" customHeight="1">
      <c r="A514" s="11">
        <v>2070106</v>
      </c>
      <c r="B514" s="11" t="s">
        <v>1056</v>
      </c>
      <c r="C514" s="13">
        <v>0</v>
      </c>
    </row>
    <row r="515" spans="1:3" ht="16.5" customHeight="1">
      <c r="A515" s="11">
        <v>2070107</v>
      </c>
      <c r="B515" s="11" t="s">
        <v>1057</v>
      </c>
      <c r="C515" s="13">
        <v>0</v>
      </c>
    </row>
    <row r="516" spans="1:3" ht="16.5" customHeight="1">
      <c r="A516" s="11">
        <v>2070108</v>
      </c>
      <c r="B516" s="11" t="s">
        <v>1058</v>
      </c>
      <c r="C516" s="13">
        <v>0</v>
      </c>
    </row>
    <row r="517" spans="1:3" ht="16.5" customHeight="1">
      <c r="A517" s="11">
        <v>2070109</v>
      </c>
      <c r="B517" s="11" t="s">
        <v>1059</v>
      </c>
      <c r="C517" s="13">
        <v>254</v>
      </c>
    </row>
    <row r="518" spans="1:3" ht="16.5" customHeight="1">
      <c r="A518" s="11">
        <v>2070110</v>
      </c>
      <c r="B518" s="11" t="s">
        <v>1060</v>
      </c>
      <c r="C518" s="13">
        <v>0</v>
      </c>
    </row>
    <row r="519" spans="1:3" ht="16.5" customHeight="1">
      <c r="A519" s="11">
        <v>2070111</v>
      </c>
      <c r="B519" s="11" t="s">
        <v>1061</v>
      </c>
      <c r="C519" s="13">
        <v>0</v>
      </c>
    </row>
    <row r="520" spans="1:3" ht="16.5" customHeight="1">
      <c r="A520" s="11">
        <v>2070112</v>
      </c>
      <c r="B520" s="11" t="s">
        <v>1062</v>
      </c>
      <c r="C520" s="13">
        <v>2</v>
      </c>
    </row>
    <row r="521" spans="1:3" ht="16.5" customHeight="1">
      <c r="A521" s="11">
        <v>2070113</v>
      </c>
      <c r="B521" s="11" t="s">
        <v>1063</v>
      </c>
      <c r="C521" s="13">
        <v>0</v>
      </c>
    </row>
    <row r="522" spans="1:3" ht="16.5" customHeight="1">
      <c r="A522" s="11">
        <v>2070114</v>
      </c>
      <c r="B522" s="11" t="s">
        <v>1064</v>
      </c>
      <c r="C522" s="13">
        <v>0</v>
      </c>
    </row>
    <row r="523" spans="1:3" ht="16.5" customHeight="1">
      <c r="A523" s="11">
        <v>2070199</v>
      </c>
      <c r="B523" s="11" t="s">
        <v>1065</v>
      </c>
      <c r="C523" s="13">
        <v>4779</v>
      </c>
    </row>
    <row r="524" spans="1:3" ht="16.5" customHeight="1">
      <c r="A524" s="11">
        <v>20702</v>
      </c>
      <c r="B524" s="12" t="s">
        <v>1066</v>
      </c>
      <c r="C524" s="13">
        <f>SUM(C525:C531)</f>
        <v>0</v>
      </c>
    </row>
    <row r="525" spans="1:3" ht="16.5" customHeight="1">
      <c r="A525" s="11">
        <v>2070201</v>
      </c>
      <c r="B525" s="11" t="s">
        <v>714</v>
      </c>
      <c r="C525" s="13">
        <v>0</v>
      </c>
    </row>
    <row r="526" spans="1:3" ht="16.5" customHeight="1">
      <c r="A526" s="11">
        <v>2070202</v>
      </c>
      <c r="B526" s="11" t="s">
        <v>715</v>
      </c>
      <c r="C526" s="13">
        <v>0</v>
      </c>
    </row>
    <row r="527" spans="1:3" ht="16.5" customHeight="1">
      <c r="A527" s="11">
        <v>2070203</v>
      </c>
      <c r="B527" s="11" t="s">
        <v>716</v>
      </c>
      <c r="C527" s="13">
        <v>0</v>
      </c>
    </row>
    <row r="528" spans="1:3" ht="16.5" customHeight="1">
      <c r="A528" s="11">
        <v>2070204</v>
      </c>
      <c r="B528" s="11" t="s">
        <v>1067</v>
      </c>
      <c r="C528" s="13">
        <v>0</v>
      </c>
    </row>
    <row r="529" spans="1:3" ht="16.5" customHeight="1">
      <c r="A529" s="11">
        <v>2070205</v>
      </c>
      <c r="B529" s="11" t="s">
        <v>1068</v>
      </c>
      <c r="C529" s="13">
        <v>0</v>
      </c>
    </row>
    <row r="530" spans="1:3" ht="16.5" customHeight="1">
      <c r="A530" s="11">
        <v>2070206</v>
      </c>
      <c r="B530" s="11" t="s">
        <v>1069</v>
      </c>
      <c r="C530" s="13">
        <v>0</v>
      </c>
    </row>
    <row r="531" spans="1:3" ht="16.5" customHeight="1">
      <c r="A531" s="11">
        <v>2070299</v>
      </c>
      <c r="B531" s="11" t="s">
        <v>1070</v>
      </c>
      <c r="C531" s="13">
        <v>0</v>
      </c>
    </row>
    <row r="532" spans="1:3" ht="16.5" customHeight="1">
      <c r="A532" s="11">
        <v>20703</v>
      </c>
      <c r="B532" s="12" t="s">
        <v>1071</v>
      </c>
      <c r="C532" s="13">
        <f>SUM(C533:C542)</f>
        <v>8</v>
      </c>
    </row>
    <row r="533" spans="1:3" ht="16.5" customHeight="1">
      <c r="A533" s="11">
        <v>2070301</v>
      </c>
      <c r="B533" s="11" t="s">
        <v>714</v>
      </c>
      <c r="C533" s="13">
        <v>0</v>
      </c>
    </row>
    <row r="534" spans="1:3" ht="16.5" customHeight="1">
      <c r="A534" s="11">
        <v>2070302</v>
      </c>
      <c r="B534" s="11" t="s">
        <v>715</v>
      </c>
      <c r="C534" s="13">
        <v>0</v>
      </c>
    </row>
    <row r="535" spans="1:3" ht="16.5" customHeight="1">
      <c r="A535" s="11">
        <v>2070303</v>
      </c>
      <c r="B535" s="11" t="s">
        <v>716</v>
      </c>
      <c r="C535" s="13">
        <v>0</v>
      </c>
    </row>
    <row r="536" spans="1:3" ht="16.5" customHeight="1">
      <c r="A536" s="11">
        <v>2070304</v>
      </c>
      <c r="B536" s="11" t="s">
        <v>1072</v>
      </c>
      <c r="C536" s="13">
        <v>0</v>
      </c>
    </row>
    <row r="537" spans="1:3" ht="16.5" customHeight="1">
      <c r="A537" s="11">
        <v>2070305</v>
      </c>
      <c r="B537" s="11" t="s">
        <v>1073</v>
      </c>
      <c r="C537" s="13">
        <v>0</v>
      </c>
    </row>
    <row r="538" spans="1:3" ht="16.5" customHeight="1">
      <c r="A538" s="11">
        <v>2070306</v>
      </c>
      <c r="B538" s="11" t="s">
        <v>1074</v>
      </c>
      <c r="C538" s="13">
        <v>0</v>
      </c>
    </row>
    <row r="539" spans="1:3" ht="16.5" customHeight="1">
      <c r="A539" s="11">
        <v>2070307</v>
      </c>
      <c r="B539" s="11" t="s">
        <v>1075</v>
      </c>
      <c r="C539" s="13">
        <v>0</v>
      </c>
    </row>
    <row r="540" spans="1:3" ht="16.5" customHeight="1">
      <c r="A540" s="11">
        <v>2070308</v>
      </c>
      <c r="B540" s="11" t="s">
        <v>1076</v>
      </c>
      <c r="C540" s="13">
        <v>8</v>
      </c>
    </row>
    <row r="541" spans="1:3" ht="16.5" customHeight="1">
      <c r="A541" s="11">
        <v>2070309</v>
      </c>
      <c r="B541" s="11" t="s">
        <v>1077</v>
      </c>
      <c r="C541" s="13">
        <v>0</v>
      </c>
    </row>
    <row r="542" spans="1:3" ht="16.5" customHeight="1">
      <c r="A542" s="11">
        <v>2070399</v>
      </c>
      <c r="B542" s="11" t="s">
        <v>1078</v>
      </c>
      <c r="C542" s="13">
        <v>0</v>
      </c>
    </row>
    <row r="543" spans="1:3" ht="16.5" customHeight="1">
      <c r="A543" s="11">
        <v>20706</v>
      </c>
      <c r="B543" s="14" t="s">
        <v>1079</v>
      </c>
      <c r="C543" s="13">
        <f>SUM(C544:C551)</f>
        <v>2</v>
      </c>
    </row>
    <row r="544" spans="1:3" ht="16.5" customHeight="1">
      <c r="A544" s="11">
        <v>2070601</v>
      </c>
      <c r="B544" s="15" t="s">
        <v>714</v>
      </c>
      <c r="C544" s="13">
        <v>0</v>
      </c>
    </row>
    <row r="545" spans="1:3" ht="16.5" customHeight="1">
      <c r="A545" s="11">
        <v>2070602</v>
      </c>
      <c r="B545" s="15" t="s">
        <v>715</v>
      </c>
      <c r="C545" s="13">
        <v>0</v>
      </c>
    </row>
    <row r="546" spans="1:3" ht="16.5" customHeight="1">
      <c r="A546" s="11">
        <v>2070603</v>
      </c>
      <c r="B546" s="15" t="s">
        <v>716</v>
      </c>
      <c r="C546" s="13">
        <v>0</v>
      </c>
    </row>
    <row r="547" spans="1:3" ht="16.5" customHeight="1">
      <c r="A547" s="11">
        <v>2070604</v>
      </c>
      <c r="B547" s="15" t="s">
        <v>1080</v>
      </c>
      <c r="C547" s="13">
        <v>0</v>
      </c>
    </row>
    <row r="548" spans="1:3" ht="16.5" customHeight="1">
      <c r="A548" s="11">
        <v>2070605</v>
      </c>
      <c r="B548" s="15" t="s">
        <v>1081</v>
      </c>
      <c r="C548" s="13">
        <v>0</v>
      </c>
    </row>
    <row r="549" spans="1:3" ht="16.5" customHeight="1">
      <c r="A549" s="11">
        <v>2070606</v>
      </c>
      <c r="B549" s="15" t="s">
        <v>1082</v>
      </c>
      <c r="C549" s="13">
        <v>0</v>
      </c>
    </row>
    <row r="550" spans="1:3" ht="16.5" customHeight="1">
      <c r="A550" s="11">
        <v>2070607</v>
      </c>
      <c r="B550" s="15" t="s">
        <v>1083</v>
      </c>
      <c r="C550" s="13">
        <v>2</v>
      </c>
    </row>
    <row r="551" spans="1:3" ht="16.5" customHeight="1">
      <c r="A551" s="11">
        <v>2070699</v>
      </c>
      <c r="B551" s="15" t="s">
        <v>1084</v>
      </c>
      <c r="C551" s="13">
        <v>0</v>
      </c>
    </row>
    <row r="552" spans="1:3" ht="16.5" customHeight="1">
      <c r="A552" s="11">
        <v>20708</v>
      </c>
      <c r="B552" s="14" t="s">
        <v>1085</v>
      </c>
      <c r="C552" s="13">
        <f>SUM(C553:C559)</f>
        <v>304</v>
      </c>
    </row>
    <row r="553" spans="1:3" ht="16.5" customHeight="1">
      <c r="A553" s="11">
        <v>2070801</v>
      </c>
      <c r="B553" s="15" t="s">
        <v>714</v>
      </c>
      <c r="C553" s="13">
        <v>0</v>
      </c>
    </row>
    <row r="554" spans="1:3" ht="16.5" customHeight="1">
      <c r="A554" s="11">
        <v>2070802</v>
      </c>
      <c r="B554" s="15" t="s">
        <v>715</v>
      </c>
      <c r="C554" s="13">
        <v>0</v>
      </c>
    </row>
    <row r="555" spans="1:3" ht="16.5" customHeight="1">
      <c r="A555" s="11">
        <v>2070803</v>
      </c>
      <c r="B555" s="15" t="s">
        <v>716</v>
      </c>
      <c r="C555" s="13">
        <v>0</v>
      </c>
    </row>
    <row r="556" spans="1:3" ht="16.5" customHeight="1">
      <c r="A556" s="11">
        <v>2070804</v>
      </c>
      <c r="B556" s="15" t="s">
        <v>1086</v>
      </c>
      <c r="C556" s="13">
        <v>274</v>
      </c>
    </row>
    <row r="557" spans="1:3" ht="16.5" customHeight="1">
      <c r="A557" s="11">
        <v>2070805</v>
      </c>
      <c r="B557" s="15" t="s">
        <v>1087</v>
      </c>
      <c r="C557" s="13">
        <v>30</v>
      </c>
    </row>
    <row r="558" spans="1:3" ht="16.5" customHeight="1">
      <c r="A558" s="11">
        <v>2070806</v>
      </c>
      <c r="B558" s="15" t="s">
        <v>1088</v>
      </c>
      <c r="C558" s="13">
        <v>0</v>
      </c>
    </row>
    <row r="559" spans="1:3" ht="16.5" customHeight="1">
      <c r="A559" s="11">
        <v>2070899</v>
      </c>
      <c r="B559" s="15" t="s">
        <v>1089</v>
      </c>
      <c r="C559" s="13">
        <v>0</v>
      </c>
    </row>
    <row r="560" spans="1:3" ht="16.5" customHeight="1">
      <c r="A560" s="11">
        <v>20799</v>
      </c>
      <c r="B560" s="12" t="s">
        <v>1090</v>
      </c>
      <c r="C560" s="13">
        <f>SUM(C561:C563)</f>
        <v>21</v>
      </c>
    </row>
    <row r="561" spans="1:3" ht="16.5" customHeight="1">
      <c r="A561" s="11">
        <v>2079902</v>
      </c>
      <c r="B561" s="11" t="s">
        <v>1091</v>
      </c>
      <c r="C561" s="13">
        <v>0</v>
      </c>
    </row>
    <row r="562" spans="1:3" ht="16.5" customHeight="1">
      <c r="A562" s="11">
        <v>2079903</v>
      </c>
      <c r="B562" s="11" t="s">
        <v>1092</v>
      </c>
      <c r="C562" s="13">
        <v>0</v>
      </c>
    </row>
    <row r="563" spans="1:3" ht="16.5" customHeight="1">
      <c r="A563" s="11">
        <v>2079999</v>
      </c>
      <c r="B563" s="11" t="s">
        <v>1093</v>
      </c>
      <c r="C563" s="13">
        <v>21</v>
      </c>
    </row>
    <row r="564" spans="1:3" ht="16.5" customHeight="1">
      <c r="A564" s="11">
        <v>208</v>
      </c>
      <c r="B564" s="12" t="s">
        <v>1094</v>
      </c>
      <c r="C564" s="13">
        <f>SUM(C565,C579,C587,C589,C597,C601,C611,C619,C626,C634,C643,C648,C651,C654,C657,C660,C663,C667,C672,C680,C683)</f>
        <v>28390</v>
      </c>
    </row>
    <row r="565" spans="1:3" ht="16.5" customHeight="1">
      <c r="A565" s="11">
        <v>20801</v>
      </c>
      <c r="B565" s="12" t="s">
        <v>1095</v>
      </c>
      <c r="C565" s="13">
        <f>SUM(C566:C578)</f>
        <v>10723</v>
      </c>
    </row>
    <row r="566" spans="1:3" ht="16.5" customHeight="1">
      <c r="A566" s="11">
        <v>2080101</v>
      </c>
      <c r="B566" s="11" t="s">
        <v>714</v>
      </c>
      <c r="C566" s="13">
        <v>10175</v>
      </c>
    </row>
    <row r="567" spans="1:3" ht="16.5" customHeight="1">
      <c r="A567" s="11">
        <v>2080102</v>
      </c>
      <c r="B567" s="11" t="s">
        <v>715</v>
      </c>
      <c r="C567" s="13">
        <v>0</v>
      </c>
    </row>
    <row r="568" spans="1:3" ht="16.5" customHeight="1">
      <c r="A568" s="11">
        <v>2080103</v>
      </c>
      <c r="B568" s="11" t="s">
        <v>716</v>
      </c>
      <c r="C568" s="13">
        <v>0</v>
      </c>
    </row>
    <row r="569" spans="1:3" ht="16.5" customHeight="1">
      <c r="A569" s="11">
        <v>2080104</v>
      </c>
      <c r="B569" s="11" t="s">
        <v>1096</v>
      </c>
      <c r="C569" s="13">
        <v>0</v>
      </c>
    </row>
    <row r="570" spans="1:3" ht="16.5" customHeight="1">
      <c r="A570" s="11">
        <v>2080105</v>
      </c>
      <c r="B570" s="11" t="s">
        <v>1097</v>
      </c>
      <c r="C570" s="13">
        <v>1</v>
      </c>
    </row>
    <row r="571" spans="1:3" ht="16.5" customHeight="1">
      <c r="A571" s="11">
        <v>2080106</v>
      </c>
      <c r="B571" s="11" t="s">
        <v>1098</v>
      </c>
      <c r="C571" s="13">
        <v>0</v>
      </c>
    </row>
    <row r="572" spans="1:3" ht="16.5" customHeight="1">
      <c r="A572" s="11">
        <v>2080107</v>
      </c>
      <c r="B572" s="11" t="s">
        <v>1099</v>
      </c>
      <c r="C572" s="13">
        <v>0</v>
      </c>
    </row>
    <row r="573" spans="1:3" ht="16.5" customHeight="1">
      <c r="A573" s="11">
        <v>2080108</v>
      </c>
      <c r="B573" s="11" t="s">
        <v>755</v>
      </c>
      <c r="C573" s="13">
        <v>0</v>
      </c>
    </row>
    <row r="574" spans="1:3" ht="16.5" customHeight="1">
      <c r="A574" s="11">
        <v>2080109</v>
      </c>
      <c r="B574" s="11" t="s">
        <v>1100</v>
      </c>
      <c r="C574" s="13">
        <v>0</v>
      </c>
    </row>
    <row r="575" spans="1:3" ht="16.5" customHeight="1">
      <c r="A575" s="11">
        <v>2080110</v>
      </c>
      <c r="B575" s="11" t="s">
        <v>1101</v>
      </c>
      <c r="C575" s="13">
        <v>0</v>
      </c>
    </row>
    <row r="576" spans="1:3" ht="16.5" customHeight="1">
      <c r="A576" s="11">
        <v>2080111</v>
      </c>
      <c r="B576" s="11" t="s">
        <v>1102</v>
      </c>
      <c r="C576" s="13">
        <v>0</v>
      </c>
    </row>
    <row r="577" spans="1:3" ht="16.5" customHeight="1">
      <c r="A577" s="11">
        <v>2080112</v>
      </c>
      <c r="B577" s="11" t="s">
        <v>1103</v>
      </c>
      <c r="C577" s="13">
        <v>2</v>
      </c>
    </row>
    <row r="578" spans="1:3" ht="16.5" customHeight="1">
      <c r="A578" s="11">
        <v>2080199</v>
      </c>
      <c r="B578" s="11" t="s">
        <v>1104</v>
      </c>
      <c r="C578" s="13">
        <v>545</v>
      </c>
    </row>
    <row r="579" spans="1:3" ht="16.5" customHeight="1">
      <c r="A579" s="11">
        <v>20802</v>
      </c>
      <c r="B579" s="12" t="s">
        <v>1105</v>
      </c>
      <c r="C579" s="13">
        <f>SUM(C580:C586)</f>
        <v>1701</v>
      </c>
    </row>
    <row r="580" spans="1:3" ht="16.5" customHeight="1">
      <c r="A580" s="11">
        <v>2080201</v>
      </c>
      <c r="B580" s="11" t="s">
        <v>714</v>
      </c>
      <c r="C580" s="13">
        <v>124</v>
      </c>
    </row>
    <row r="581" spans="1:3" ht="16.5" customHeight="1">
      <c r="A581" s="11">
        <v>2080202</v>
      </c>
      <c r="B581" s="11" t="s">
        <v>715</v>
      </c>
      <c r="C581" s="13">
        <v>0</v>
      </c>
    </row>
    <row r="582" spans="1:3" ht="16.5" customHeight="1">
      <c r="A582" s="11">
        <v>2080203</v>
      </c>
      <c r="B582" s="11" t="s">
        <v>716</v>
      </c>
      <c r="C582" s="13">
        <v>0</v>
      </c>
    </row>
    <row r="583" spans="1:3" ht="16.5" customHeight="1">
      <c r="A583" s="11">
        <v>2080206</v>
      </c>
      <c r="B583" s="11" t="s">
        <v>1106</v>
      </c>
      <c r="C583" s="13">
        <v>6</v>
      </c>
    </row>
    <row r="584" spans="1:3" ht="16.5" customHeight="1">
      <c r="A584" s="11">
        <v>2080207</v>
      </c>
      <c r="B584" s="11" t="s">
        <v>1107</v>
      </c>
      <c r="C584" s="13">
        <v>40</v>
      </c>
    </row>
    <row r="585" spans="1:3" ht="16.5" customHeight="1">
      <c r="A585" s="11">
        <v>2080208</v>
      </c>
      <c r="B585" s="11" t="s">
        <v>1108</v>
      </c>
      <c r="C585" s="13">
        <v>1420</v>
      </c>
    </row>
    <row r="586" spans="1:3" ht="16.5" customHeight="1">
      <c r="A586" s="11">
        <v>2080299</v>
      </c>
      <c r="B586" s="11" t="s">
        <v>1109</v>
      </c>
      <c r="C586" s="13">
        <v>111</v>
      </c>
    </row>
    <row r="587" spans="1:3" ht="16.5" customHeight="1">
      <c r="A587" s="11">
        <v>20804</v>
      </c>
      <c r="B587" s="12" t="s">
        <v>1110</v>
      </c>
      <c r="C587" s="13">
        <f>C588</f>
        <v>0</v>
      </c>
    </row>
    <row r="588" spans="1:3" ht="16.5" customHeight="1">
      <c r="A588" s="11">
        <v>2080402</v>
      </c>
      <c r="B588" s="11" t="s">
        <v>1111</v>
      </c>
      <c r="C588" s="13">
        <v>0</v>
      </c>
    </row>
    <row r="589" spans="1:3" ht="16.5" customHeight="1">
      <c r="A589" s="11">
        <v>20805</v>
      </c>
      <c r="B589" s="12" t="s">
        <v>1112</v>
      </c>
      <c r="C589" s="13">
        <f>SUM(C590:C596)</f>
        <v>11560</v>
      </c>
    </row>
    <row r="590" spans="1:3" ht="16.5" customHeight="1">
      <c r="A590" s="11">
        <v>2080501</v>
      </c>
      <c r="B590" s="11" t="s">
        <v>1113</v>
      </c>
      <c r="C590" s="13">
        <v>0</v>
      </c>
    </row>
    <row r="591" spans="1:3" ht="16.5" customHeight="1">
      <c r="A591" s="11">
        <v>2080502</v>
      </c>
      <c r="B591" s="11" t="s">
        <v>1114</v>
      </c>
      <c r="C591" s="13">
        <v>0</v>
      </c>
    </row>
    <row r="592" spans="1:3" ht="16.5" customHeight="1">
      <c r="A592" s="11">
        <v>2080503</v>
      </c>
      <c r="B592" s="11" t="s">
        <v>1115</v>
      </c>
      <c r="C592" s="13">
        <v>0</v>
      </c>
    </row>
    <row r="593" spans="1:3" ht="16.5" customHeight="1">
      <c r="A593" s="11">
        <v>2080505</v>
      </c>
      <c r="B593" s="11" t="s">
        <v>1116</v>
      </c>
      <c r="C593" s="13">
        <v>3455</v>
      </c>
    </row>
    <row r="594" spans="1:3" ht="16.5" customHeight="1">
      <c r="A594" s="11">
        <v>2080506</v>
      </c>
      <c r="B594" s="11" t="s">
        <v>1117</v>
      </c>
      <c r="C594" s="13">
        <v>578</v>
      </c>
    </row>
    <row r="595" spans="1:3" ht="16.5" customHeight="1">
      <c r="A595" s="11">
        <v>2080507</v>
      </c>
      <c r="B595" s="11" t="s">
        <v>1118</v>
      </c>
      <c r="C595" s="13">
        <v>7527</v>
      </c>
    </row>
    <row r="596" spans="1:3" ht="16.5" customHeight="1">
      <c r="A596" s="11">
        <v>2080599</v>
      </c>
      <c r="B596" s="11" t="s">
        <v>1119</v>
      </c>
      <c r="C596" s="13">
        <v>0</v>
      </c>
    </row>
    <row r="597" spans="1:3" ht="16.5" customHeight="1">
      <c r="A597" s="11">
        <v>20806</v>
      </c>
      <c r="B597" s="12" t="s">
        <v>1120</v>
      </c>
      <c r="C597" s="13">
        <f>SUM(C598:C600)</f>
        <v>0</v>
      </c>
    </row>
    <row r="598" spans="1:3" ht="16.5" customHeight="1">
      <c r="A598" s="11">
        <v>2080601</v>
      </c>
      <c r="B598" s="11" t="s">
        <v>1121</v>
      </c>
      <c r="C598" s="13">
        <v>0</v>
      </c>
    </row>
    <row r="599" spans="1:3" ht="16.5" customHeight="1">
      <c r="A599" s="11">
        <v>2080602</v>
      </c>
      <c r="B599" s="11" t="s">
        <v>1122</v>
      </c>
      <c r="C599" s="13">
        <v>0</v>
      </c>
    </row>
    <row r="600" spans="1:3" ht="16.5" customHeight="1">
      <c r="A600" s="11">
        <v>2080699</v>
      </c>
      <c r="B600" s="11" t="s">
        <v>1123</v>
      </c>
      <c r="C600" s="13">
        <v>0</v>
      </c>
    </row>
    <row r="601" spans="1:3" ht="16.5" customHeight="1">
      <c r="A601" s="11">
        <v>20807</v>
      </c>
      <c r="B601" s="12" t="s">
        <v>1124</v>
      </c>
      <c r="C601" s="13">
        <f>SUM(C602:C610)</f>
        <v>511</v>
      </c>
    </row>
    <row r="602" spans="1:3" ht="16.5" customHeight="1">
      <c r="A602" s="11">
        <v>2080701</v>
      </c>
      <c r="B602" s="11" t="s">
        <v>1125</v>
      </c>
      <c r="C602" s="13">
        <v>0</v>
      </c>
    </row>
    <row r="603" spans="1:3" ht="16.5" customHeight="1">
      <c r="A603" s="11">
        <v>2080702</v>
      </c>
      <c r="B603" s="11" t="s">
        <v>1126</v>
      </c>
      <c r="C603" s="13">
        <v>60</v>
      </c>
    </row>
    <row r="604" spans="1:3" ht="16.5" customHeight="1">
      <c r="A604" s="11">
        <v>2080704</v>
      </c>
      <c r="B604" s="11" t="s">
        <v>1127</v>
      </c>
      <c r="C604" s="13">
        <v>47</v>
      </c>
    </row>
    <row r="605" spans="1:3" ht="16.5" customHeight="1">
      <c r="A605" s="11">
        <v>2080705</v>
      </c>
      <c r="B605" s="11" t="s">
        <v>1128</v>
      </c>
      <c r="C605" s="13">
        <v>130</v>
      </c>
    </row>
    <row r="606" spans="1:3" ht="16.5" customHeight="1">
      <c r="A606" s="11">
        <v>2080709</v>
      </c>
      <c r="B606" s="11" t="s">
        <v>1129</v>
      </c>
      <c r="C606" s="13">
        <v>4</v>
      </c>
    </row>
    <row r="607" spans="1:3" ht="16.5" customHeight="1">
      <c r="A607" s="11">
        <v>2080711</v>
      </c>
      <c r="B607" s="11" t="s">
        <v>1130</v>
      </c>
      <c r="C607" s="13">
        <v>0</v>
      </c>
    </row>
    <row r="608" spans="1:3" ht="16.5" customHeight="1">
      <c r="A608" s="11">
        <v>2080712</v>
      </c>
      <c r="B608" s="11" t="s">
        <v>1131</v>
      </c>
      <c r="C608" s="13">
        <v>0</v>
      </c>
    </row>
    <row r="609" spans="1:3" ht="16.5" customHeight="1">
      <c r="A609" s="11">
        <v>2080713</v>
      </c>
      <c r="B609" s="11" t="s">
        <v>1132</v>
      </c>
      <c r="C609" s="13">
        <v>0</v>
      </c>
    </row>
    <row r="610" spans="1:3" ht="16.5" customHeight="1">
      <c r="A610" s="11">
        <v>2080799</v>
      </c>
      <c r="B610" s="11" t="s">
        <v>1133</v>
      </c>
      <c r="C610" s="13">
        <v>270</v>
      </c>
    </row>
    <row r="611" spans="1:3" ht="16.5" customHeight="1">
      <c r="A611" s="11">
        <v>20808</v>
      </c>
      <c r="B611" s="12" t="s">
        <v>1134</v>
      </c>
      <c r="C611" s="13">
        <f>SUM(C612:C618)</f>
        <v>332</v>
      </c>
    </row>
    <row r="612" spans="1:3" ht="16.5" customHeight="1">
      <c r="A612" s="11">
        <v>2080801</v>
      </c>
      <c r="B612" s="11" t="s">
        <v>1135</v>
      </c>
      <c r="C612" s="13">
        <v>0</v>
      </c>
    </row>
    <row r="613" spans="1:3" ht="16.5" customHeight="1">
      <c r="A613" s="11">
        <v>2080802</v>
      </c>
      <c r="B613" s="11" t="s">
        <v>1136</v>
      </c>
      <c r="C613" s="13">
        <v>0</v>
      </c>
    </row>
    <row r="614" spans="1:3" ht="16.5" customHeight="1">
      <c r="A614" s="11">
        <v>2080803</v>
      </c>
      <c r="B614" s="11" t="s">
        <v>1137</v>
      </c>
      <c r="C614" s="13">
        <v>0</v>
      </c>
    </row>
    <row r="615" spans="1:3" ht="16.5" customHeight="1">
      <c r="A615" s="11">
        <v>2080804</v>
      </c>
      <c r="B615" s="11" t="s">
        <v>1138</v>
      </c>
      <c r="C615" s="13">
        <v>0</v>
      </c>
    </row>
    <row r="616" spans="1:3" ht="16.5" customHeight="1">
      <c r="A616" s="11">
        <v>2080805</v>
      </c>
      <c r="B616" s="11" t="s">
        <v>1139</v>
      </c>
      <c r="C616" s="13">
        <v>121</v>
      </c>
    </row>
    <row r="617" spans="1:3" ht="16.5" customHeight="1">
      <c r="A617" s="11">
        <v>2080806</v>
      </c>
      <c r="B617" s="11" t="s">
        <v>1140</v>
      </c>
      <c r="C617" s="13">
        <v>0</v>
      </c>
    </row>
    <row r="618" spans="1:3" ht="16.5" customHeight="1">
      <c r="A618" s="11">
        <v>2080899</v>
      </c>
      <c r="B618" s="11" t="s">
        <v>1141</v>
      </c>
      <c r="C618" s="13">
        <v>211</v>
      </c>
    </row>
    <row r="619" spans="1:3" ht="16.5" customHeight="1">
      <c r="A619" s="11">
        <v>20809</v>
      </c>
      <c r="B619" s="12" t="s">
        <v>1142</v>
      </c>
      <c r="C619" s="13">
        <f>SUM(C620:C625)</f>
        <v>256</v>
      </c>
    </row>
    <row r="620" spans="1:3" ht="16.5" customHeight="1">
      <c r="A620" s="11">
        <v>2080901</v>
      </c>
      <c r="B620" s="11" t="s">
        <v>1143</v>
      </c>
      <c r="C620" s="13">
        <v>216</v>
      </c>
    </row>
    <row r="621" spans="1:3" ht="16.5" customHeight="1">
      <c r="A621" s="11">
        <v>2080902</v>
      </c>
      <c r="B621" s="11" t="s">
        <v>1144</v>
      </c>
      <c r="C621" s="13">
        <v>0</v>
      </c>
    </row>
    <row r="622" spans="1:3" ht="16.5" customHeight="1">
      <c r="A622" s="11">
        <v>2080903</v>
      </c>
      <c r="B622" s="11" t="s">
        <v>1145</v>
      </c>
      <c r="C622" s="13">
        <v>0</v>
      </c>
    </row>
    <row r="623" spans="1:3" ht="16.5" customHeight="1">
      <c r="A623" s="11">
        <v>2080904</v>
      </c>
      <c r="B623" s="11" t="s">
        <v>1146</v>
      </c>
      <c r="C623" s="13">
        <v>0</v>
      </c>
    </row>
    <row r="624" spans="1:3" ht="16.5" customHeight="1">
      <c r="A624" s="11">
        <v>2080905</v>
      </c>
      <c r="B624" s="11" t="s">
        <v>1147</v>
      </c>
      <c r="C624" s="13">
        <v>2</v>
      </c>
    </row>
    <row r="625" spans="1:3" ht="16.5" customHeight="1">
      <c r="A625" s="11">
        <v>2080999</v>
      </c>
      <c r="B625" s="11" t="s">
        <v>1148</v>
      </c>
      <c r="C625" s="13">
        <v>38</v>
      </c>
    </row>
    <row r="626" spans="1:3" ht="16.5" customHeight="1">
      <c r="A626" s="11">
        <v>20810</v>
      </c>
      <c r="B626" s="12" t="s">
        <v>1149</v>
      </c>
      <c r="C626" s="13">
        <f>SUM(C627:C633)</f>
        <v>113</v>
      </c>
    </row>
    <row r="627" spans="1:3" ht="16.5" customHeight="1">
      <c r="A627" s="11">
        <v>2081001</v>
      </c>
      <c r="B627" s="11" t="s">
        <v>1150</v>
      </c>
      <c r="C627" s="13">
        <v>0</v>
      </c>
    </row>
    <row r="628" spans="1:3" ht="16.5" customHeight="1">
      <c r="A628" s="11">
        <v>2081002</v>
      </c>
      <c r="B628" s="11" t="s">
        <v>1151</v>
      </c>
      <c r="C628" s="13">
        <v>43</v>
      </c>
    </row>
    <row r="629" spans="1:3" ht="16.5" customHeight="1">
      <c r="A629" s="11">
        <v>2081003</v>
      </c>
      <c r="B629" s="11" t="s">
        <v>1152</v>
      </c>
      <c r="C629" s="13">
        <v>0</v>
      </c>
    </row>
    <row r="630" spans="1:3" ht="16.5" customHeight="1">
      <c r="A630" s="11">
        <v>2081004</v>
      </c>
      <c r="B630" s="11" t="s">
        <v>1153</v>
      </c>
      <c r="C630" s="13">
        <v>0</v>
      </c>
    </row>
    <row r="631" spans="1:3" ht="16.5" customHeight="1">
      <c r="A631" s="11">
        <v>2081005</v>
      </c>
      <c r="B631" s="11" t="s">
        <v>1154</v>
      </c>
      <c r="C631" s="13">
        <v>70</v>
      </c>
    </row>
    <row r="632" spans="1:3" ht="16.5" customHeight="1">
      <c r="A632" s="11">
        <v>2081006</v>
      </c>
      <c r="B632" s="11" t="s">
        <v>1155</v>
      </c>
      <c r="C632" s="13">
        <v>0</v>
      </c>
    </row>
    <row r="633" spans="1:3" ht="16.5" customHeight="1">
      <c r="A633" s="11">
        <v>2081099</v>
      </c>
      <c r="B633" s="11" t="s">
        <v>1156</v>
      </c>
      <c r="C633" s="13">
        <v>0</v>
      </c>
    </row>
    <row r="634" spans="1:3" ht="16.5" customHeight="1">
      <c r="A634" s="11">
        <v>20811</v>
      </c>
      <c r="B634" s="12" t="s">
        <v>1157</v>
      </c>
      <c r="C634" s="13">
        <f>SUM(C635:C642)</f>
        <v>271</v>
      </c>
    </row>
    <row r="635" spans="1:3" ht="16.5" customHeight="1">
      <c r="A635" s="11">
        <v>2081101</v>
      </c>
      <c r="B635" s="11" t="s">
        <v>714</v>
      </c>
      <c r="C635" s="13">
        <v>93</v>
      </c>
    </row>
    <row r="636" spans="1:3" ht="16.5" customHeight="1">
      <c r="A636" s="11">
        <v>2081102</v>
      </c>
      <c r="B636" s="11" t="s">
        <v>715</v>
      </c>
      <c r="C636" s="13">
        <v>0</v>
      </c>
    </row>
    <row r="637" spans="1:3" ht="16.5" customHeight="1">
      <c r="A637" s="11">
        <v>2081103</v>
      </c>
      <c r="B637" s="11" t="s">
        <v>716</v>
      </c>
      <c r="C637" s="13">
        <v>0</v>
      </c>
    </row>
    <row r="638" spans="1:3" ht="16.5" customHeight="1">
      <c r="A638" s="11">
        <v>2081104</v>
      </c>
      <c r="B638" s="11" t="s">
        <v>1158</v>
      </c>
      <c r="C638" s="13">
        <v>18</v>
      </c>
    </row>
    <row r="639" spans="1:3" ht="16.5" customHeight="1">
      <c r="A639" s="11">
        <v>2081105</v>
      </c>
      <c r="B639" s="11" t="s">
        <v>1159</v>
      </c>
      <c r="C639" s="13">
        <v>5</v>
      </c>
    </row>
    <row r="640" spans="1:3" ht="16.5" customHeight="1">
      <c r="A640" s="11">
        <v>2081106</v>
      </c>
      <c r="B640" s="11" t="s">
        <v>1160</v>
      </c>
      <c r="C640" s="13">
        <v>0</v>
      </c>
    </row>
    <row r="641" spans="1:3" ht="16.5" customHeight="1">
      <c r="A641" s="11">
        <v>2081107</v>
      </c>
      <c r="B641" s="11" t="s">
        <v>1161</v>
      </c>
      <c r="C641" s="13">
        <v>121</v>
      </c>
    </row>
    <row r="642" spans="1:3" ht="16.5" customHeight="1">
      <c r="A642" s="11">
        <v>2081199</v>
      </c>
      <c r="B642" s="11" t="s">
        <v>1162</v>
      </c>
      <c r="C642" s="13">
        <v>34</v>
      </c>
    </row>
    <row r="643" spans="1:3" ht="16.5" customHeight="1">
      <c r="A643" s="11">
        <v>20816</v>
      </c>
      <c r="B643" s="12" t="s">
        <v>1163</v>
      </c>
      <c r="C643" s="13">
        <f>SUM(C644:C647)</f>
        <v>2</v>
      </c>
    </row>
    <row r="644" spans="1:3" ht="16.5" customHeight="1">
      <c r="A644" s="11">
        <v>2081601</v>
      </c>
      <c r="B644" s="11" t="s">
        <v>714</v>
      </c>
      <c r="C644" s="13">
        <v>0</v>
      </c>
    </row>
    <row r="645" spans="1:3" ht="16.5" customHeight="1">
      <c r="A645" s="11">
        <v>2081602</v>
      </c>
      <c r="B645" s="11" t="s">
        <v>715</v>
      </c>
      <c r="C645" s="13">
        <v>0</v>
      </c>
    </row>
    <row r="646" spans="1:3" ht="16.5" customHeight="1">
      <c r="A646" s="11">
        <v>2081603</v>
      </c>
      <c r="B646" s="11" t="s">
        <v>716</v>
      </c>
      <c r="C646" s="13">
        <v>0</v>
      </c>
    </row>
    <row r="647" spans="1:3" ht="16.5" customHeight="1">
      <c r="A647" s="11">
        <v>2081699</v>
      </c>
      <c r="B647" s="11" t="s">
        <v>1164</v>
      </c>
      <c r="C647" s="13">
        <v>2</v>
      </c>
    </row>
    <row r="648" spans="1:3" ht="16.5" customHeight="1">
      <c r="A648" s="11">
        <v>20819</v>
      </c>
      <c r="B648" s="12" t="s">
        <v>1165</v>
      </c>
      <c r="C648" s="13">
        <f>SUM(C649:C650)</f>
        <v>202</v>
      </c>
    </row>
    <row r="649" spans="1:3" ht="16.5" customHeight="1">
      <c r="A649" s="11">
        <v>2081901</v>
      </c>
      <c r="B649" s="11" t="s">
        <v>1166</v>
      </c>
      <c r="C649" s="13">
        <v>7</v>
      </c>
    </row>
    <row r="650" spans="1:3" ht="16.5" customHeight="1">
      <c r="A650" s="11">
        <v>2081902</v>
      </c>
      <c r="B650" s="11" t="s">
        <v>1167</v>
      </c>
      <c r="C650" s="13">
        <v>195</v>
      </c>
    </row>
    <row r="651" spans="1:3" ht="16.5" customHeight="1">
      <c r="A651" s="11">
        <v>20820</v>
      </c>
      <c r="B651" s="12" t="s">
        <v>1168</v>
      </c>
      <c r="C651" s="13">
        <f>SUM(C652:C653)</f>
        <v>311</v>
      </c>
    </row>
    <row r="652" spans="1:3" ht="16.5" customHeight="1">
      <c r="A652" s="11">
        <v>2082001</v>
      </c>
      <c r="B652" s="11" t="s">
        <v>1169</v>
      </c>
      <c r="C652" s="13">
        <v>309</v>
      </c>
    </row>
    <row r="653" spans="1:3" ht="16.5" customHeight="1">
      <c r="A653" s="11">
        <v>2082002</v>
      </c>
      <c r="B653" s="11" t="s">
        <v>1170</v>
      </c>
      <c r="C653" s="13">
        <v>2</v>
      </c>
    </row>
    <row r="654" spans="1:3" ht="16.5" customHeight="1">
      <c r="A654" s="11">
        <v>20821</v>
      </c>
      <c r="B654" s="12" t="s">
        <v>1171</v>
      </c>
      <c r="C654" s="13">
        <f>SUM(C655:C656)</f>
        <v>199</v>
      </c>
    </row>
    <row r="655" spans="1:3" ht="16.5" customHeight="1">
      <c r="A655" s="11">
        <v>2082101</v>
      </c>
      <c r="B655" s="11" t="s">
        <v>1172</v>
      </c>
      <c r="C655" s="13">
        <v>199</v>
      </c>
    </row>
    <row r="656" spans="1:3" ht="16.5" customHeight="1">
      <c r="A656" s="11">
        <v>2082102</v>
      </c>
      <c r="B656" s="11" t="s">
        <v>1173</v>
      </c>
      <c r="C656" s="13">
        <v>0</v>
      </c>
    </row>
    <row r="657" spans="1:3" ht="16.5" customHeight="1">
      <c r="A657" s="11">
        <v>20824</v>
      </c>
      <c r="B657" s="12" t="s">
        <v>1174</v>
      </c>
      <c r="C657" s="13">
        <f>SUM(C658:C659)</f>
        <v>0</v>
      </c>
    </row>
    <row r="658" spans="1:3" ht="16.5" customHeight="1">
      <c r="A658" s="11">
        <v>2082401</v>
      </c>
      <c r="B658" s="11" t="s">
        <v>1175</v>
      </c>
      <c r="C658" s="13">
        <v>0</v>
      </c>
    </row>
    <row r="659" spans="1:3" ht="16.5" customHeight="1">
      <c r="A659" s="11">
        <v>2082402</v>
      </c>
      <c r="B659" s="11" t="s">
        <v>1176</v>
      </c>
      <c r="C659" s="13">
        <v>0</v>
      </c>
    </row>
    <row r="660" spans="1:3" ht="16.5" customHeight="1">
      <c r="A660" s="11">
        <v>20825</v>
      </c>
      <c r="B660" s="12" t="s">
        <v>1177</v>
      </c>
      <c r="C660" s="13">
        <f>SUM(C661:C662)</f>
        <v>197</v>
      </c>
    </row>
    <row r="661" spans="1:3" ht="16.5" customHeight="1">
      <c r="A661" s="11">
        <v>2082501</v>
      </c>
      <c r="B661" s="11" t="s">
        <v>1178</v>
      </c>
      <c r="C661" s="13">
        <v>22</v>
      </c>
    </row>
    <row r="662" spans="1:3" ht="16.5" customHeight="1">
      <c r="A662" s="11">
        <v>2082502</v>
      </c>
      <c r="B662" s="11" t="s">
        <v>1179</v>
      </c>
      <c r="C662" s="13">
        <v>175</v>
      </c>
    </row>
    <row r="663" spans="1:3" ht="16.5" customHeight="1">
      <c r="A663" s="11">
        <v>20826</v>
      </c>
      <c r="B663" s="12" t="s">
        <v>1180</v>
      </c>
      <c r="C663" s="13">
        <f>SUM(C664:C666)</f>
        <v>1811</v>
      </c>
    </row>
    <row r="664" spans="1:3" ht="16.5" customHeight="1">
      <c r="A664" s="11">
        <v>2082601</v>
      </c>
      <c r="B664" s="11" t="s">
        <v>1181</v>
      </c>
      <c r="C664" s="13">
        <v>0</v>
      </c>
    </row>
    <row r="665" spans="1:3" ht="16.5" customHeight="1">
      <c r="A665" s="11">
        <v>2082602</v>
      </c>
      <c r="B665" s="11" t="s">
        <v>1182</v>
      </c>
      <c r="C665" s="13">
        <v>1811</v>
      </c>
    </row>
    <row r="666" spans="1:3" ht="16.5" customHeight="1">
      <c r="A666" s="11">
        <v>2082699</v>
      </c>
      <c r="B666" s="11" t="s">
        <v>1183</v>
      </c>
      <c r="C666" s="13">
        <v>0</v>
      </c>
    </row>
    <row r="667" spans="1:3" ht="16.5" customHeight="1">
      <c r="A667" s="11">
        <v>20827</v>
      </c>
      <c r="B667" s="12" t="s">
        <v>1184</v>
      </c>
      <c r="C667" s="13">
        <f>SUM(C668:C671)</f>
        <v>88</v>
      </c>
    </row>
    <row r="668" spans="1:3" ht="16.5" customHeight="1">
      <c r="A668" s="11">
        <v>2082701</v>
      </c>
      <c r="B668" s="11" t="s">
        <v>1185</v>
      </c>
      <c r="C668" s="13">
        <v>0</v>
      </c>
    </row>
    <row r="669" spans="1:3" ht="16.5" customHeight="1">
      <c r="A669" s="11">
        <v>2082702</v>
      </c>
      <c r="B669" s="11" t="s">
        <v>1186</v>
      </c>
      <c r="C669" s="13">
        <v>0</v>
      </c>
    </row>
    <row r="670" spans="1:3" ht="16.5" customHeight="1">
      <c r="A670" s="11">
        <v>2082703</v>
      </c>
      <c r="B670" s="11" t="s">
        <v>1187</v>
      </c>
      <c r="C670" s="13">
        <v>0</v>
      </c>
    </row>
    <row r="671" spans="1:3" ht="16.5" customHeight="1">
      <c r="A671" s="11">
        <v>2082799</v>
      </c>
      <c r="B671" s="11" t="s">
        <v>1188</v>
      </c>
      <c r="C671" s="13">
        <v>88</v>
      </c>
    </row>
    <row r="672" spans="1:3" ht="16.5" customHeight="1">
      <c r="A672" s="11">
        <v>20828</v>
      </c>
      <c r="B672" s="12" t="s">
        <v>1189</v>
      </c>
      <c r="C672" s="13">
        <f>SUM(C673:C679)</f>
        <v>103</v>
      </c>
    </row>
    <row r="673" spans="1:3" ht="16.5" customHeight="1">
      <c r="A673" s="11">
        <v>2082801</v>
      </c>
      <c r="B673" s="11" t="s">
        <v>714</v>
      </c>
      <c r="C673" s="13">
        <v>60</v>
      </c>
    </row>
    <row r="674" spans="1:3" ht="16.5" customHeight="1">
      <c r="A674" s="11">
        <v>2082802</v>
      </c>
      <c r="B674" s="11" t="s">
        <v>715</v>
      </c>
      <c r="C674" s="13">
        <v>0</v>
      </c>
    </row>
    <row r="675" spans="1:3" ht="16.5" customHeight="1">
      <c r="A675" s="11">
        <v>2082803</v>
      </c>
      <c r="B675" s="11" t="s">
        <v>716</v>
      </c>
      <c r="C675" s="13">
        <v>0</v>
      </c>
    </row>
    <row r="676" spans="1:3" ht="16.5" customHeight="1">
      <c r="A676" s="11">
        <v>2082804</v>
      </c>
      <c r="B676" s="11" t="s">
        <v>1190</v>
      </c>
      <c r="C676" s="13">
        <v>18</v>
      </c>
    </row>
    <row r="677" spans="1:3" ht="16.5" customHeight="1">
      <c r="A677" s="11">
        <v>2082805</v>
      </c>
      <c r="B677" s="11" t="s">
        <v>1191</v>
      </c>
      <c r="C677" s="13">
        <v>0</v>
      </c>
    </row>
    <row r="678" spans="1:3" ht="16.5" customHeight="1">
      <c r="A678" s="11">
        <v>2082850</v>
      </c>
      <c r="B678" s="11" t="s">
        <v>723</v>
      </c>
      <c r="C678" s="13">
        <v>0</v>
      </c>
    </row>
    <row r="679" spans="1:3" ht="16.5" customHeight="1">
      <c r="A679" s="11">
        <v>2082899</v>
      </c>
      <c r="B679" s="11" t="s">
        <v>1192</v>
      </c>
      <c r="C679" s="13">
        <v>25</v>
      </c>
    </row>
    <row r="680" spans="1:3" ht="16.5" customHeight="1">
      <c r="A680" s="11">
        <v>20830</v>
      </c>
      <c r="B680" s="12" t="s">
        <v>1193</v>
      </c>
      <c r="C680" s="13">
        <f>SUM(C681:C682)</f>
        <v>10</v>
      </c>
    </row>
    <row r="681" spans="1:3" ht="16.5" customHeight="1">
      <c r="A681" s="11">
        <v>2083001</v>
      </c>
      <c r="B681" s="11" t="s">
        <v>1194</v>
      </c>
      <c r="C681" s="13">
        <v>10</v>
      </c>
    </row>
    <row r="682" spans="1:3" ht="16.5" customHeight="1">
      <c r="A682" s="11">
        <v>2083099</v>
      </c>
      <c r="B682" s="11" t="s">
        <v>1195</v>
      </c>
      <c r="C682" s="13">
        <v>0</v>
      </c>
    </row>
    <row r="683" spans="1:3" ht="16.5" customHeight="1">
      <c r="A683" s="11">
        <v>20899</v>
      </c>
      <c r="B683" s="12" t="s">
        <v>1196</v>
      </c>
      <c r="C683" s="13">
        <f>C684</f>
        <v>0</v>
      </c>
    </row>
    <row r="684" spans="1:3" ht="16.5" customHeight="1">
      <c r="A684" s="11">
        <v>2089901</v>
      </c>
      <c r="B684" s="11" t="s">
        <v>1197</v>
      </c>
      <c r="C684" s="13">
        <v>0</v>
      </c>
    </row>
    <row r="685" spans="1:3" ht="16.5" customHeight="1">
      <c r="A685" s="11">
        <v>210</v>
      </c>
      <c r="B685" s="12" t="s">
        <v>1198</v>
      </c>
      <c r="C685" s="13">
        <f>SUM(C686,C691,C705,C709,C721,C724,C728,C733,C737,C741,C744,C753,C755)</f>
        <v>9928</v>
      </c>
    </row>
    <row r="686" spans="1:3" ht="16.5" customHeight="1">
      <c r="A686" s="11">
        <v>21001</v>
      </c>
      <c r="B686" s="12" t="s">
        <v>1199</v>
      </c>
      <c r="C686" s="13">
        <f>SUM(C687:C690)</f>
        <v>431</v>
      </c>
    </row>
    <row r="687" spans="1:3" ht="16.5" customHeight="1">
      <c r="A687" s="11">
        <v>2100101</v>
      </c>
      <c r="B687" s="11" t="s">
        <v>714</v>
      </c>
      <c r="C687" s="13">
        <v>239</v>
      </c>
    </row>
    <row r="688" spans="1:3" ht="16.5" customHeight="1">
      <c r="A688" s="11">
        <v>2100102</v>
      </c>
      <c r="B688" s="11" t="s">
        <v>715</v>
      </c>
      <c r="C688" s="13">
        <v>0</v>
      </c>
    </row>
    <row r="689" spans="1:3" ht="16.5" customHeight="1">
      <c r="A689" s="11">
        <v>2100103</v>
      </c>
      <c r="B689" s="11" t="s">
        <v>716</v>
      </c>
      <c r="C689" s="13">
        <v>0</v>
      </c>
    </row>
    <row r="690" spans="1:3" ht="16.5" customHeight="1">
      <c r="A690" s="11">
        <v>2100199</v>
      </c>
      <c r="B690" s="11" t="s">
        <v>1200</v>
      </c>
      <c r="C690" s="13">
        <v>192</v>
      </c>
    </row>
    <row r="691" spans="1:3" ht="16.5" customHeight="1">
      <c r="A691" s="11">
        <v>21002</v>
      </c>
      <c r="B691" s="12" t="s">
        <v>1201</v>
      </c>
      <c r="C691" s="13">
        <f>SUM(C692:C704)</f>
        <v>160</v>
      </c>
    </row>
    <row r="692" spans="1:3" ht="16.5" customHeight="1">
      <c r="A692" s="11">
        <v>2100201</v>
      </c>
      <c r="B692" s="11" t="s">
        <v>1202</v>
      </c>
      <c r="C692" s="13">
        <v>160</v>
      </c>
    </row>
    <row r="693" spans="1:3" ht="16.5" customHeight="1">
      <c r="A693" s="11">
        <v>2100202</v>
      </c>
      <c r="B693" s="11" t="s">
        <v>1203</v>
      </c>
      <c r="C693" s="13">
        <v>0</v>
      </c>
    </row>
    <row r="694" spans="1:3" ht="16.5" customHeight="1">
      <c r="A694" s="11">
        <v>2100203</v>
      </c>
      <c r="B694" s="11" t="s">
        <v>1204</v>
      </c>
      <c r="C694" s="13">
        <v>0</v>
      </c>
    </row>
    <row r="695" spans="1:3" ht="16.5" customHeight="1">
      <c r="A695" s="11">
        <v>2100204</v>
      </c>
      <c r="B695" s="11" t="s">
        <v>1205</v>
      </c>
      <c r="C695" s="13">
        <v>0</v>
      </c>
    </row>
    <row r="696" spans="1:3" ht="16.5" customHeight="1">
      <c r="A696" s="11">
        <v>2100205</v>
      </c>
      <c r="B696" s="11" t="s">
        <v>1206</v>
      </c>
      <c r="C696" s="13">
        <v>0</v>
      </c>
    </row>
    <row r="697" spans="1:3" ht="16.5" customHeight="1">
      <c r="A697" s="11">
        <v>2100206</v>
      </c>
      <c r="B697" s="11" t="s">
        <v>1207</v>
      </c>
      <c r="C697" s="13">
        <v>0</v>
      </c>
    </row>
    <row r="698" spans="1:3" ht="16.5" customHeight="1">
      <c r="A698" s="11">
        <v>2100207</v>
      </c>
      <c r="B698" s="11" t="s">
        <v>1208</v>
      </c>
      <c r="C698" s="13">
        <v>0</v>
      </c>
    </row>
    <row r="699" spans="1:3" ht="16.5" customHeight="1">
      <c r="A699" s="11">
        <v>2100208</v>
      </c>
      <c r="B699" s="11" t="s">
        <v>1209</v>
      </c>
      <c r="C699" s="13">
        <v>0</v>
      </c>
    </row>
    <row r="700" spans="1:3" ht="16.5" customHeight="1">
      <c r="A700" s="11">
        <v>2100209</v>
      </c>
      <c r="B700" s="11" t="s">
        <v>1210</v>
      </c>
      <c r="C700" s="13">
        <v>0</v>
      </c>
    </row>
    <row r="701" spans="1:3" ht="16.5" customHeight="1">
      <c r="A701" s="11">
        <v>2100210</v>
      </c>
      <c r="B701" s="11" t="s">
        <v>1211</v>
      </c>
      <c r="C701" s="13">
        <v>0</v>
      </c>
    </row>
    <row r="702" spans="1:3" ht="16.5" customHeight="1">
      <c r="A702" s="11">
        <v>2100211</v>
      </c>
      <c r="B702" s="11" t="s">
        <v>1212</v>
      </c>
      <c r="C702" s="13">
        <v>0</v>
      </c>
    </row>
    <row r="703" spans="1:3" ht="16.5" customHeight="1">
      <c r="A703" s="11">
        <v>2100212</v>
      </c>
      <c r="B703" s="11" t="s">
        <v>1213</v>
      </c>
      <c r="C703" s="13">
        <v>0</v>
      </c>
    </row>
    <row r="704" spans="1:3" ht="16.5" customHeight="1">
      <c r="A704" s="11">
        <v>2100299</v>
      </c>
      <c r="B704" s="11" t="s">
        <v>1214</v>
      </c>
      <c r="C704" s="13">
        <v>0</v>
      </c>
    </row>
    <row r="705" spans="1:3" ht="16.5" customHeight="1">
      <c r="A705" s="11">
        <v>21003</v>
      </c>
      <c r="B705" s="12" t="s">
        <v>1215</v>
      </c>
      <c r="C705" s="13">
        <f>SUM(C706:C708)</f>
        <v>2119</v>
      </c>
    </row>
    <row r="706" spans="1:3" ht="16.5" customHeight="1">
      <c r="A706" s="11">
        <v>2100301</v>
      </c>
      <c r="B706" s="11" t="s">
        <v>1216</v>
      </c>
      <c r="C706" s="13">
        <v>0</v>
      </c>
    </row>
    <row r="707" spans="1:3" ht="16.5" customHeight="1">
      <c r="A707" s="11">
        <v>2100302</v>
      </c>
      <c r="B707" s="11" t="s">
        <v>1217</v>
      </c>
      <c r="C707" s="13">
        <v>2030</v>
      </c>
    </row>
    <row r="708" spans="1:3" ht="16.5" customHeight="1">
      <c r="A708" s="11">
        <v>2100399</v>
      </c>
      <c r="B708" s="11" t="s">
        <v>1218</v>
      </c>
      <c r="C708" s="13">
        <v>89</v>
      </c>
    </row>
    <row r="709" spans="1:3" ht="16.5" customHeight="1">
      <c r="A709" s="11">
        <v>21004</v>
      </c>
      <c r="B709" s="12" t="s">
        <v>1219</v>
      </c>
      <c r="C709" s="13">
        <f>SUM(C710:C720)</f>
        <v>5124</v>
      </c>
    </row>
    <row r="710" spans="1:3" ht="16.5" customHeight="1">
      <c r="A710" s="11">
        <v>2100401</v>
      </c>
      <c r="B710" s="11" t="s">
        <v>1220</v>
      </c>
      <c r="C710" s="13">
        <v>518</v>
      </c>
    </row>
    <row r="711" spans="1:3" ht="16.5" customHeight="1">
      <c r="A711" s="11">
        <v>2100402</v>
      </c>
      <c r="B711" s="11" t="s">
        <v>1221</v>
      </c>
      <c r="C711" s="13">
        <v>161</v>
      </c>
    </row>
    <row r="712" spans="1:3" ht="16.5" customHeight="1">
      <c r="A712" s="11">
        <v>2100403</v>
      </c>
      <c r="B712" s="11" t="s">
        <v>1222</v>
      </c>
      <c r="C712" s="13">
        <v>0</v>
      </c>
    </row>
    <row r="713" spans="1:3" ht="16.5" customHeight="1">
      <c r="A713" s="11">
        <v>2100404</v>
      </c>
      <c r="B713" s="11" t="s">
        <v>1223</v>
      </c>
      <c r="C713" s="13">
        <v>0</v>
      </c>
    </row>
    <row r="714" spans="1:3" ht="16.5" customHeight="1">
      <c r="A714" s="11">
        <v>2100405</v>
      </c>
      <c r="B714" s="11" t="s">
        <v>1224</v>
      </c>
      <c r="C714" s="13">
        <v>0</v>
      </c>
    </row>
    <row r="715" spans="1:3" ht="16.5" customHeight="1">
      <c r="A715" s="11">
        <v>2100406</v>
      </c>
      <c r="B715" s="11" t="s">
        <v>1225</v>
      </c>
      <c r="C715" s="13">
        <v>0</v>
      </c>
    </row>
    <row r="716" spans="1:3" ht="16.5" customHeight="1">
      <c r="A716" s="11">
        <v>2100407</v>
      </c>
      <c r="B716" s="11" t="s">
        <v>1226</v>
      </c>
      <c r="C716" s="13">
        <v>0</v>
      </c>
    </row>
    <row r="717" spans="1:3" ht="16.5" customHeight="1">
      <c r="A717" s="11">
        <v>2100408</v>
      </c>
      <c r="B717" s="11" t="s">
        <v>1227</v>
      </c>
      <c r="C717" s="13">
        <v>732</v>
      </c>
    </row>
    <row r="718" spans="1:3" ht="16.5" customHeight="1">
      <c r="A718" s="11">
        <v>2100409</v>
      </c>
      <c r="B718" s="11" t="s">
        <v>1228</v>
      </c>
      <c r="C718" s="13">
        <v>167</v>
      </c>
    </row>
    <row r="719" spans="1:3" ht="16.5" customHeight="1">
      <c r="A719" s="11">
        <v>2100410</v>
      </c>
      <c r="B719" s="11" t="s">
        <v>1229</v>
      </c>
      <c r="C719" s="13">
        <v>3167</v>
      </c>
    </row>
    <row r="720" spans="1:3" ht="16.5" customHeight="1">
      <c r="A720" s="11">
        <v>2100499</v>
      </c>
      <c r="B720" s="11" t="s">
        <v>1230</v>
      </c>
      <c r="C720" s="13">
        <v>379</v>
      </c>
    </row>
    <row r="721" spans="1:3" ht="16.5" customHeight="1">
      <c r="A721" s="11">
        <v>21006</v>
      </c>
      <c r="B721" s="12" t="s">
        <v>1231</v>
      </c>
      <c r="C721" s="13">
        <f>SUM(C722:C723)</f>
        <v>0</v>
      </c>
    </row>
    <row r="722" spans="1:3" ht="16.5" customHeight="1">
      <c r="A722" s="11">
        <v>2100601</v>
      </c>
      <c r="B722" s="11" t="s">
        <v>1232</v>
      </c>
      <c r="C722" s="13">
        <v>0</v>
      </c>
    </row>
    <row r="723" spans="1:3" ht="16.5" customHeight="1">
      <c r="A723" s="11">
        <v>2100699</v>
      </c>
      <c r="B723" s="11" t="s">
        <v>1233</v>
      </c>
      <c r="C723" s="13">
        <v>0</v>
      </c>
    </row>
    <row r="724" spans="1:3" ht="16.5" customHeight="1">
      <c r="A724" s="11">
        <v>21007</v>
      </c>
      <c r="B724" s="12" t="s">
        <v>1234</v>
      </c>
      <c r="C724" s="13">
        <f>SUM(C725:C727)</f>
        <v>811</v>
      </c>
    </row>
    <row r="725" spans="1:3" ht="16.5" customHeight="1">
      <c r="A725" s="11">
        <v>2100716</v>
      </c>
      <c r="B725" s="11" t="s">
        <v>1235</v>
      </c>
      <c r="C725" s="13">
        <v>267</v>
      </c>
    </row>
    <row r="726" spans="1:3" ht="16.5" customHeight="1">
      <c r="A726" s="11">
        <v>2100717</v>
      </c>
      <c r="B726" s="11" t="s">
        <v>1236</v>
      </c>
      <c r="C726" s="13">
        <v>489</v>
      </c>
    </row>
    <row r="727" spans="1:3" ht="16.5" customHeight="1">
      <c r="A727" s="11">
        <v>2100799</v>
      </c>
      <c r="B727" s="11" t="s">
        <v>1237</v>
      </c>
      <c r="C727" s="13">
        <v>55</v>
      </c>
    </row>
    <row r="728" spans="1:3" ht="16.5" customHeight="1">
      <c r="A728" s="11">
        <v>21011</v>
      </c>
      <c r="B728" s="12" t="s">
        <v>1238</v>
      </c>
      <c r="C728" s="13">
        <f>SUM(C729:C732)</f>
        <v>0</v>
      </c>
    </row>
    <row r="729" spans="1:3" ht="16.5" customHeight="1">
      <c r="A729" s="11">
        <v>2101101</v>
      </c>
      <c r="B729" s="11" t="s">
        <v>1239</v>
      </c>
      <c r="C729" s="13">
        <v>0</v>
      </c>
    </row>
    <row r="730" spans="1:3" ht="16.5" customHeight="1">
      <c r="A730" s="11">
        <v>2101102</v>
      </c>
      <c r="B730" s="11" t="s">
        <v>1240</v>
      </c>
      <c r="C730" s="13">
        <v>0</v>
      </c>
    </row>
    <row r="731" spans="1:3" ht="16.5" customHeight="1">
      <c r="A731" s="11">
        <v>2101103</v>
      </c>
      <c r="B731" s="11" t="s">
        <v>1241</v>
      </c>
      <c r="C731" s="13">
        <v>0</v>
      </c>
    </row>
    <row r="732" spans="1:3" ht="16.5" customHeight="1">
      <c r="A732" s="11">
        <v>2101199</v>
      </c>
      <c r="B732" s="11" t="s">
        <v>1242</v>
      </c>
      <c r="C732" s="13">
        <v>0</v>
      </c>
    </row>
    <row r="733" spans="1:3" ht="16.5" customHeight="1">
      <c r="A733" s="11">
        <v>21012</v>
      </c>
      <c r="B733" s="12" t="s">
        <v>1243</v>
      </c>
      <c r="C733" s="13">
        <f>SUM(C734:C736)</f>
        <v>116</v>
      </c>
    </row>
    <row r="734" spans="1:3" ht="16.5" customHeight="1">
      <c r="A734" s="11">
        <v>2101201</v>
      </c>
      <c r="B734" s="11" t="s">
        <v>1244</v>
      </c>
      <c r="C734" s="13">
        <v>0</v>
      </c>
    </row>
    <row r="735" spans="1:3" ht="16.5" customHeight="1">
      <c r="A735" s="11">
        <v>2101202</v>
      </c>
      <c r="B735" s="11" t="s">
        <v>1245</v>
      </c>
      <c r="C735" s="13">
        <v>61</v>
      </c>
    </row>
    <row r="736" spans="1:3" ht="16.5" customHeight="1">
      <c r="A736" s="11">
        <v>2101299</v>
      </c>
      <c r="B736" s="11" t="s">
        <v>1246</v>
      </c>
      <c r="C736" s="13">
        <v>55</v>
      </c>
    </row>
    <row r="737" spans="1:3" ht="16.5" customHeight="1">
      <c r="A737" s="11">
        <v>21013</v>
      </c>
      <c r="B737" s="12" t="s">
        <v>1247</v>
      </c>
      <c r="C737" s="13">
        <f>SUM(C738:C740)</f>
        <v>0</v>
      </c>
    </row>
    <row r="738" spans="1:3" ht="16.5" customHeight="1">
      <c r="A738" s="11">
        <v>2101301</v>
      </c>
      <c r="B738" s="11" t="s">
        <v>1248</v>
      </c>
      <c r="C738" s="13">
        <v>0</v>
      </c>
    </row>
    <row r="739" spans="1:3" ht="16.5" customHeight="1">
      <c r="A739" s="11">
        <v>2101302</v>
      </c>
      <c r="B739" s="11" t="s">
        <v>1249</v>
      </c>
      <c r="C739" s="13">
        <v>0</v>
      </c>
    </row>
    <row r="740" spans="1:3" ht="16.5" customHeight="1">
      <c r="A740" s="11">
        <v>2101399</v>
      </c>
      <c r="B740" s="11" t="s">
        <v>1250</v>
      </c>
      <c r="C740" s="13">
        <v>0</v>
      </c>
    </row>
    <row r="741" spans="1:3" ht="16.5" customHeight="1">
      <c r="A741" s="11">
        <v>21014</v>
      </c>
      <c r="B741" s="12" t="s">
        <v>1251</v>
      </c>
      <c r="C741" s="13">
        <f>SUM(C742:C743)</f>
        <v>1</v>
      </c>
    </row>
    <row r="742" spans="1:3" ht="16.5" customHeight="1">
      <c r="A742" s="11">
        <v>2101401</v>
      </c>
      <c r="B742" s="11" t="s">
        <v>1252</v>
      </c>
      <c r="C742" s="13">
        <v>1</v>
      </c>
    </row>
    <row r="743" spans="1:3" ht="16.5" customHeight="1">
      <c r="A743" s="11">
        <v>2101499</v>
      </c>
      <c r="B743" s="11" t="s">
        <v>1253</v>
      </c>
      <c r="C743" s="13">
        <v>0</v>
      </c>
    </row>
    <row r="744" spans="1:3" ht="16.5" customHeight="1">
      <c r="A744" s="11">
        <v>21015</v>
      </c>
      <c r="B744" s="12" t="s">
        <v>1254</v>
      </c>
      <c r="C744" s="13">
        <f>SUM(C745:C752)</f>
        <v>53</v>
      </c>
    </row>
    <row r="745" spans="1:3" ht="16.5" customHeight="1">
      <c r="A745" s="11">
        <v>2101501</v>
      </c>
      <c r="B745" s="11" t="s">
        <v>714</v>
      </c>
      <c r="C745" s="13">
        <v>46</v>
      </c>
    </row>
    <row r="746" spans="1:3" ht="16.5" customHeight="1">
      <c r="A746" s="11">
        <v>2101502</v>
      </c>
      <c r="B746" s="11" t="s">
        <v>715</v>
      </c>
      <c r="C746" s="13">
        <v>0</v>
      </c>
    </row>
    <row r="747" spans="1:3" ht="16.5" customHeight="1">
      <c r="A747" s="11">
        <v>2101503</v>
      </c>
      <c r="B747" s="11" t="s">
        <v>716</v>
      </c>
      <c r="C747" s="13">
        <v>0</v>
      </c>
    </row>
    <row r="748" spans="1:3" ht="16.5" customHeight="1">
      <c r="A748" s="11">
        <v>2101504</v>
      </c>
      <c r="B748" s="11" t="s">
        <v>755</v>
      </c>
      <c r="C748" s="13">
        <v>0</v>
      </c>
    </row>
    <row r="749" spans="1:3" ht="16.5" customHeight="1">
      <c r="A749" s="11">
        <v>2101505</v>
      </c>
      <c r="B749" s="11" t="s">
        <v>1255</v>
      </c>
      <c r="C749" s="13">
        <v>0</v>
      </c>
    </row>
    <row r="750" spans="1:3" ht="16.5" customHeight="1">
      <c r="A750" s="11">
        <v>2101506</v>
      </c>
      <c r="B750" s="11" t="s">
        <v>1256</v>
      </c>
      <c r="C750" s="13">
        <v>4</v>
      </c>
    </row>
    <row r="751" spans="1:3" ht="16.5" customHeight="1">
      <c r="A751" s="11">
        <v>2101550</v>
      </c>
      <c r="B751" s="11" t="s">
        <v>723</v>
      </c>
      <c r="C751" s="13">
        <v>0</v>
      </c>
    </row>
    <row r="752" spans="1:3" ht="16.5" customHeight="1">
      <c r="A752" s="11">
        <v>2101599</v>
      </c>
      <c r="B752" s="11" t="s">
        <v>1257</v>
      </c>
      <c r="C752" s="13">
        <v>3</v>
      </c>
    </row>
    <row r="753" spans="1:3" ht="16.5" customHeight="1">
      <c r="A753" s="11">
        <v>21016</v>
      </c>
      <c r="B753" s="12" t="s">
        <v>1258</v>
      </c>
      <c r="C753" s="13">
        <f>C754</f>
        <v>4</v>
      </c>
    </row>
    <row r="754" spans="1:3" ht="16.5" customHeight="1">
      <c r="A754" s="11">
        <v>2101601</v>
      </c>
      <c r="B754" s="11" t="s">
        <v>1259</v>
      </c>
      <c r="C754" s="13">
        <v>4</v>
      </c>
    </row>
    <row r="755" spans="1:3" ht="16.5" customHeight="1">
      <c r="A755" s="11">
        <v>21099</v>
      </c>
      <c r="B755" s="12" t="s">
        <v>1260</v>
      </c>
      <c r="C755" s="13">
        <f>C756</f>
        <v>1109</v>
      </c>
    </row>
    <row r="756" spans="1:3" ht="16.5" customHeight="1">
      <c r="A756" s="11">
        <v>2109901</v>
      </c>
      <c r="B756" s="11" t="s">
        <v>1261</v>
      </c>
      <c r="C756" s="13">
        <v>1109</v>
      </c>
    </row>
    <row r="757" spans="1:3" ht="16.5" customHeight="1">
      <c r="A757" s="11">
        <v>211</v>
      </c>
      <c r="B757" s="12" t="s">
        <v>1262</v>
      </c>
      <c r="C757" s="13">
        <f>SUM(C758,C768,C772,C780,C785,C792,C798,C801,C804,C806,C808,C814,C816,C818,C833)</f>
        <v>5747</v>
      </c>
    </row>
    <row r="758" spans="1:3" ht="16.5" customHeight="1">
      <c r="A758" s="11">
        <v>21101</v>
      </c>
      <c r="B758" s="12" t="s">
        <v>1263</v>
      </c>
      <c r="C758" s="13">
        <f>SUM(C759:C767)</f>
        <v>75</v>
      </c>
    </row>
    <row r="759" spans="1:3" ht="16.5" customHeight="1">
      <c r="A759" s="11">
        <v>2110101</v>
      </c>
      <c r="B759" s="11" t="s">
        <v>714</v>
      </c>
      <c r="C759" s="13">
        <v>75</v>
      </c>
    </row>
    <row r="760" spans="1:3" ht="16.5" customHeight="1">
      <c r="A760" s="11">
        <v>2110102</v>
      </c>
      <c r="B760" s="11" t="s">
        <v>715</v>
      </c>
      <c r="C760" s="13">
        <v>0</v>
      </c>
    </row>
    <row r="761" spans="1:3" ht="16.5" customHeight="1">
      <c r="A761" s="11">
        <v>2110103</v>
      </c>
      <c r="B761" s="11" t="s">
        <v>716</v>
      </c>
      <c r="C761" s="13">
        <v>0</v>
      </c>
    </row>
    <row r="762" spans="1:3" ht="16.5" customHeight="1">
      <c r="A762" s="11">
        <v>2110104</v>
      </c>
      <c r="B762" s="11" t="s">
        <v>1264</v>
      </c>
      <c r="C762" s="13">
        <v>0</v>
      </c>
    </row>
    <row r="763" spans="1:3" ht="16.5" customHeight="1">
      <c r="A763" s="11">
        <v>2110105</v>
      </c>
      <c r="B763" s="11" t="s">
        <v>1265</v>
      </c>
      <c r="C763" s="13">
        <v>0</v>
      </c>
    </row>
    <row r="764" spans="1:3" ht="16.5" customHeight="1">
      <c r="A764" s="11">
        <v>2110106</v>
      </c>
      <c r="B764" s="11" t="s">
        <v>1266</v>
      </c>
      <c r="C764" s="13">
        <v>0</v>
      </c>
    </row>
    <row r="765" spans="1:3" ht="16.5" customHeight="1">
      <c r="A765" s="11">
        <v>2110107</v>
      </c>
      <c r="B765" s="11" t="s">
        <v>1267</v>
      </c>
      <c r="C765" s="13">
        <v>0</v>
      </c>
    </row>
    <row r="766" spans="1:3" ht="16.5" customHeight="1">
      <c r="A766" s="11">
        <v>2110108</v>
      </c>
      <c r="B766" s="11" t="s">
        <v>1268</v>
      </c>
      <c r="C766" s="13">
        <v>0</v>
      </c>
    </row>
    <row r="767" spans="1:3" ht="16.5" customHeight="1">
      <c r="A767" s="11">
        <v>2110199</v>
      </c>
      <c r="B767" s="11" t="s">
        <v>1269</v>
      </c>
      <c r="C767" s="13">
        <v>0</v>
      </c>
    </row>
    <row r="768" spans="1:3" ht="16.5" customHeight="1">
      <c r="A768" s="11">
        <v>21102</v>
      </c>
      <c r="B768" s="12" t="s">
        <v>1270</v>
      </c>
      <c r="C768" s="13">
        <f>SUM(C769:C771)</f>
        <v>0</v>
      </c>
    </row>
    <row r="769" spans="1:3" ht="16.5" customHeight="1">
      <c r="A769" s="11">
        <v>2110203</v>
      </c>
      <c r="B769" s="11" t="s">
        <v>1271</v>
      </c>
      <c r="C769" s="13">
        <v>0</v>
      </c>
    </row>
    <row r="770" spans="1:3" ht="16.5" customHeight="1">
      <c r="A770" s="11">
        <v>2110204</v>
      </c>
      <c r="B770" s="11" t="s">
        <v>1272</v>
      </c>
      <c r="C770" s="13">
        <v>0</v>
      </c>
    </row>
    <row r="771" spans="1:3" ht="16.5" customHeight="1">
      <c r="A771" s="11">
        <v>2110299</v>
      </c>
      <c r="B771" s="11" t="s">
        <v>1273</v>
      </c>
      <c r="C771" s="13">
        <v>0</v>
      </c>
    </row>
    <row r="772" spans="1:3" ht="16.5" customHeight="1">
      <c r="A772" s="11">
        <v>21103</v>
      </c>
      <c r="B772" s="12" t="s">
        <v>1274</v>
      </c>
      <c r="C772" s="13">
        <f>SUM(C773:C779)</f>
        <v>261</v>
      </c>
    </row>
    <row r="773" spans="1:3" ht="16.5" customHeight="1">
      <c r="A773" s="11">
        <v>2110301</v>
      </c>
      <c r="B773" s="11" t="s">
        <v>1275</v>
      </c>
      <c r="C773" s="13">
        <v>0</v>
      </c>
    </row>
    <row r="774" spans="1:3" ht="16.5" customHeight="1">
      <c r="A774" s="11">
        <v>2110302</v>
      </c>
      <c r="B774" s="11" t="s">
        <v>1276</v>
      </c>
      <c r="C774" s="13">
        <v>261</v>
      </c>
    </row>
    <row r="775" spans="1:3" ht="16.5" customHeight="1">
      <c r="A775" s="11">
        <v>2110303</v>
      </c>
      <c r="B775" s="11" t="s">
        <v>1277</v>
      </c>
      <c r="C775" s="13">
        <v>0</v>
      </c>
    </row>
    <row r="776" spans="1:3" ht="16.5" customHeight="1">
      <c r="A776" s="11">
        <v>2110304</v>
      </c>
      <c r="B776" s="11" t="s">
        <v>1278</v>
      </c>
      <c r="C776" s="13">
        <v>0</v>
      </c>
    </row>
    <row r="777" spans="1:3" ht="16.5" customHeight="1">
      <c r="A777" s="11">
        <v>2110305</v>
      </c>
      <c r="B777" s="11" t="s">
        <v>1279</v>
      </c>
      <c r="C777" s="13">
        <v>0</v>
      </c>
    </row>
    <row r="778" spans="1:3" ht="16.5" customHeight="1">
      <c r="A778" s="11">
        <v>2110306</v>
      </c>
      <c r="B778" s="11" t="s">
        <v>1280</v>
      </c>
      <c r="C778" s="13">
        <v>0</v>
      </c>
    </row>
    <row r="779" spans="1:3" ht="16.5" customHeight="1">
      <c r="A779" s="11">
        <v>2110399</v>
      </c>
      <c r="B779" s="11" t="s">
        <v>1281</v>
      </c>
      <c r="C779" s="13">
        <v>0</v>
      </c>
    </row>
    <row r="780" spans="1:3" ht="16.5" customHeight="1">
      <c r="A780" s="11">
        <v>21104</v>
      </c>
      <c r="B780" s="12" t="s">
        <v>1282</v>
      </c>
      <c r="C780" s="13">
        <f>SUM(C781:C784)</f>
        <v>28</v>
      </c>
    </row>
    <row r="781" spans="1:3" ht="16.5" customHeight="1">
      <c r="A781" s="11">
        <v>2110401</v>
      </c>
      <c r="B781" s="11" t="s">
        <v>1283</v>
      </c>
      <c r="C781" s="13">
        <v>0</v>
      </c>
    </row>
    <row r="782" spans="1:3" ht="16.5" customHeight="1">
      <c r="A782" s="11">
        <v>2110402</v>
      </c>
      <c r="B782" s="11" t="s">
        <v>1284</v>
      </c>
      <c r="C782" s="13">
        <v>28</v>
      </c>
    </row>
    <row r="783" spans="1:3" ht="16.5" customHeight="1">
      <c r="A783" s="11">
        <v>2110404</v>
      </c>
      <c r="B783" s="11" t="s">
        <v>1285</v>
      </c>
      <c r="C783" s="13">
        <v>0</v>
      </c>
    </row>
    <row r="784" spans="1:3" ht="16.5" customHeight="1">
      <c r="A784" s="11">
        <v>2110499</v>
      </c>
      <c r="B784" s="11" t="s">
        <v>1286</v>
      </c>
      <c r="C784" s="13">
        <v>0</v>
      </c>
    </row>
    <row r="785" spans="1:3" ht="16.5" customHeight="1">
      <c r="A785" s="11">
        <v>21105</v>
      </c>
      <c r="B785" s="12" t="s">
        <v>1287</v>
      </c>
      <c r="C785" s="13">
        <f>SUM(C786:C791)</f>
        <v>0</v>
      </c>
    </row>
    <row r="786" spans="1:3" ht="16.5" customHeight="1">
      <c r="A786" s="11">
        <v>2110501</v>
      </c>
      <c r="B786" s="11" t="s">
        <v>1288</v>
      </c>
      <c r="C786" s="13">
        <v>0</v>
      </c>
    </row>
    <row r="787" spans="1:3" ht="16.5" customHeight="1">
      <c r="A787" s="11">
        <v>2110502</v>
      </c>
      <c r="B787" s="11" t="s">
        <v>1289</v>
      </c>
      <c r="C787" s="13">
        <v>0</v>
      </c>
    </row>
    <row r="788" spans="1:3" ht="16.5" customHeight="1">
      <c r="A788" s="11">
        <v>2110503</v>
      </c>
      <c r="B788" s="11" t="s">
        <v>1290</v>
      </c>
      <c r="C788" s="13">
        <v>0</v>
      </c>
    </row>
    <row r="789" spans="1:3" ht="16.5" customHeight="1">
      <c r="A789" s="11">
        <v>2110506</v>
      </c>
      <c r="B789" s="11" t="s">
        <v>1291</v>
      </c>
      <c r="C789" s="13">
        <v>0</v>
      </c>
    </row>
    <row r="790" spans="1:3" ht="16.5" customHeight="1">
      <c r="A790" s="11">
        <v>2110507</v>
      </c>
      <c r="B790" s="11" t="s">
        <v>1292</v>
      </c>
      <c r="C790" s="13">
        <v>0</v>
      </c>
    </row>
    <row r="791" spans="1:3" ht="16.5" customHeight="1">
      <c r="A791" s="11">
        <v>2110599</v>
      </c>
      <c r="B791" s="11" t="s">
        <v>1293</v>
      </c>
      <c r="C791" s="13">
        <v>0</v>
      </c>
    </row>
    <row r="792" spans="1:3" ht="16.5" customHeight="1">
      <c r="A792" s="11">
        <v>21106</v>
      </c>
      <c r="B792" s="12" t="s">
        <v>1294</v>
      </c>
      <c r="C792" s="13">
        <f>SUM(C793:C797)</f>
        <v>944</v>
      </c>
    </row>
    <row r="793" spans="1:3" ht="16.5" customHeight="1">
      <c r="A793" s="11">
        <v>2110602</v>
      </c>
      <c r="B793" s="11" t="s">
        <v>1295</v>
      </c>
      <c r="C793" s="13">
        <v>0</v>
      </c>
    </row>
    <row r="794" spans="1:3" ht="16.5" customHeight="1">
      <c r="A794" s="11">
        <v>2110603</v>
      </c>
      <c r="B794" s="11" t="s">
        <v>1296</v>
      </c>
      <c r="C794" s="13">
        <v>0</v>
      </c>
    </row>
    <row r="795" spans="1:3" ht="16.5" customHeight="1">
      <c r="A795" s="11">
        <v>2110604</v>
      </c>
      <c r="B795" s="11" t="s">
        <v>1297</v>
      </c>
      <c r="C795" s="13">
        <v>0</v>
      </c>
    </row>
    <row r="796" spans="1:3" ht="16.5" customHeight="1">
      <c r="A796" s="11">
        <v>2110605</v>
      </c>
      <c r="B796" s="11" t="s">
        <v>1298</v>
      </c>
      <c r="C796" s="13">
        <v>0</v>
      </c>
    </row>
    <row r="797" spans="1:3" ht="16.5" customHeight="1">
      <c r="A797" s="11">
        <v>2110699</v>
      </c>
      <c r="B797" s="11" t="s">
        <v>1299</v>
      </c>
      <c r="C797" s="13">
        <v>944</v>
      </c>
    </row>
    <row r="798" spans="1:3" ht="16.5" customHeight="1">
      <c r="A798" s="11">
        <v>21107</v>
      </c>
      <c r="B798" s="12" t="s">
        <v>1300</v>
      </c>
      <c r="C798" s="13">
        <f>SUM(C799:C800)</f>
        <v>0</v>
      </c>
    </row>
    <row r="799" spans="1:3" ht="16.5" customHeight="1">
      <c r="A799" s="11">
        <v>2110704</v>
      </c>
      <c r="B799" s="11" t="s">
        <v>1301</v>
      </c>
      <c r="C799" s="13">
        <v>0</v>
      </c>
    </row>
    <row r="800" spans="1:3" ht="16.5" customHeight="1">
      <c r="A800" s="11">
        <v>2110799</v>
      </c>
      <c r="B800" s="11" t="s">
        <v>1302</v>
      </c>
      <c r="C800" s="13">
        <v>0</v>
      </c>
    </row>
    <row r="801" spans="1:3" ht="16.5" customHeight="1">
      <c r="A801" s="11">
        <v>21108</v>
      </c>
      <c r="B801" s="12" t="s">
        <v>1303</v>
      </c>
      <c r="C801" s="13">
        <f>SUM(C802:C803)</f>
        <v>0</v>
      </c>
    </row>
    <row r="802" spans="1:3" ht="16.5" customHeight="1">
      <c r="A802" s="11">
        <v>2110804</v>
      </c>
      <c r="B802" s="11" t="s">
        <v>1304</v>
      </c>
      <c r="C802" s="13">
        <v>0</v>
      </c>
    </row>
    <row r="803" spans="1:3" ht="16.5" customHeight="1">
      <c r="A803" s="11">
        <v>2110899</v>
      </c>
      <c r="B803" s="11" t="s">
        <v>1305</v>
      </c>
      <c r="C803" s="13">
        <v>0</v>
      </c>
    </row>
    <row r="804" spans="1:3" ht="16.5" customHeight="1">
      <c r="A804" s="11">
        <v>21109</v>
      </c>
      <c r="B804" s="12" t="s">
        <v>1306</v>
      </c>
      <c r="C804" s="13">
        <f>C805</f>
        <v>0</v>
      </c>
    </row>
    <row r="805" spans="1:3" ht="16.5" customHeight="1">
      <c r="A805" s="11">
        <v>2110901</v>
      </c>
      <c r="B805" s="11" t="s">
        <v>1307</v>
      </c>
      <c r="C805" s="13">
        <v>0</v>
      </c>
    </row>
    <row r="806" spans="1:3" ht="16.5" customHeight="1">
      <c r="A806" s="11">
        <v>21110</v>
      </c>
      <c r="B806" s="12" t="s">
        <v>1308</v>
      </c>
      <c r="C806" s="13">
        <f>C807</f>
        <v>3</v>
      </c>
    </row>
    <row r="807" spans="1:3" ht="16.5" customHeight="1">
      <c r="A807" s="11">
        <v>2111001</v>
      </c>
      <c r="B807" s="11" t="s">
        <v>1309</v>
      </c>
      <c r="C807" s="13">
        <v>3</v>
      </c>
    </row>
    <row r="808" spans="1:3" ht="16.5" customHeight="1">
      <c r="A808" s="11">
        <v>21111</v>
      </c>
      <c r="B808" s="12" t="s">
        <v>1310</v>
      </c>
      <c r="C808" s="13">
        <f>SUM(C809:C813)</f>
        <v>1736</v>
      </c>
    </row>
    <row r="809" spans="1:3" ht="16.5" customHeight="1">
      <c r="A809" s="11">
        <v>2111101</v>
      </c>
      <c r="B809" s="11" t="s">
        <v>1311</v>
      </c>
      <c r="C809" s="13">
        <v>0</v>
      </c>
    </row>
    <row r="810" spans="1:3" ht="16.5" customHeight="1">
      <c r="A810" s="11">
        <v>2111102</v>
      </c>
      <c r="B810" s="11" t="s">
        <v>1312</v>
      </c>
      <c r="C810" s="13">
        <v>0</v>
      </c>
    </row>
    <row r="811" spans="1:3" ht="16.5" customHeight="1">
      <c r="A811" s="11">
        <v>2111103</v>
      </c>
      <c r="B811" s="11" t="s">
        <v>1313</v>
      </c>
      <c r="C811" s="13">
        <v>1736</v>
      </c>
    </row>
    <row r="812" spans="1:3" ht="16.5" customHeight="1">
      <c r="A812" s="11">
        <v>2111104</v>
      </c>
      <c r="B812" s="11" t="s">
        <v>1314</v>
      </c>
      <c r="C812" s="13">
        <v>0</v>
      </c>
    </row>
    <row r="813" spans="1:3" ht="16.5" customHeight="1">
      <c r="A813" s="11">
        <v>2111199</v>
      </c>
      <c r="B813" s="11" t="s">
        <v>1315</v>
      </c>
      <c r="C813" s="13">
        <v>0</v>
      </c>
    </row>
    <row r="814" spans="1:3" ht="16.5" customHeight="1">
      <c r="A814" s="11">
        <v>21112</v>
      </c>
      <c r="B814" s="12" t="s">
        <v>1316</v>
      </c>
      <c r="C814" s="13">
        <f>C815</f>
        <v>0</v>
      </c>
    </row>
    <row r="815" spans="1:3" ht="16.5" customHeight="1">
      <c r="A815" s="11">
        <v>2111201</v>
      </c>
      <c r="B815" s="11" t="s">
        <v>1317</v>
      </c>
      <c r="C815" s="13">
        <v>0</v>
      </c>
    </row>
    <row r="816" spans="1:3" ht="16.5" customHeight="1">
      <c r="A816" s="11">
        <v>21113</v>
      </c>
      <c r="B816" s="12" t="s">
        <v>1318</v>
      </c>
      <c r="C816" s="13">
        <f>C817</f>
        <v>0</v>
      </c>
    </row>
    <row r="817" spans="1:3" ht="16.5" customHeight="1">
      <c r="A817" s="11">
        <v>2111301</v>
      </c>
      <c r="B817" s="11" t="s">
        <v>1319</v>
      </c>
      <c r="C817" s="13">
        <v>0</v>
      </c>
    </row>
    <row r="818" spans="1:3" ht="16.5" customHeight="1">
      <c r="A818" s="11">
        <v>21114</v>
      </c>
      <c r="B818" s="12" t="s">
        <v>1320</v>
      </c>
      <c r="C818" s="13">
        <f>SUM(C819:C832)</f>
        <v>0</v>
      </c>
    </row>
    <row r="819" spans="1:3" ht="16.5" customHeight="1">
      <c r="A819" s="11">
        <v>2111401</v>
      </c>
      <c r="B819" s="11" t="s">
        <v>714</v>
      </c>
      <c r="C819" s="13">
        <v>0</v>
      </c>
    </row>
    <row r="820" spans="1:3" ht="16.5" customHeight="1">
      <c r="A820" s="11">
        <v>2111402</v>
      </c>
      <c r="B820" s="11" t="s">
        <v>715</v>
      </c>
      <c r="C820" s="13">
        <v>0</v>
      </c>
    </row>
    <row r="821" spans="1:3" ht="16.5" customHeight="1">
      <c r="A821" s="11">
        <v>2111403</v>
      </c>
      <c r="B821" s="11" t="s">
        <v>716</v>
      </c>
      <c r="C821" s="13">
        <v>0</v>
      </c>
    </row>
    <row r="822" spans="1:3" ht="16.5" customHeight="1">
      <c r="A822" s="11">
        <v>2111404</v>
      </c>
      <c r="B822" s="11" t="s">
        <v>1321</v>
      </c>
      <c r="C822" s="13">
        <v>0</v>
      </c>
    </row>
    <row r="823" spans="1:3" ht="16.5" customHeight="1">
      <c r="A823" s="11">
        <v>2111405</v>
      </c>
      <c r="B823" s="11" t="s">
        <v>1322</v>
      </c>
      <c r="C823" s="13">
        <v>0</v>
      </c>
    </row>
    <row r="824" spans="1:3" ht="16.5" customHeight="1">
      <c r="A824" s="11">
        <v>2111406</v>
      </c>
      <c r="B824" s="11" t="s">
        <v>1323</v>
      </c>
      <c r="C824" s="13">
        <v>0</v>
      </c>
    </row>
    <row r="825" spans="1:3" ht="16.5" customHeight="1">
      <c r="A825" s="11">
        <v>2111407</v>
      </c>
      <c r="B825" s="11" t="s">
        <v>1324</v>
      </c>
      <c r="C825" s="13">
        <v>0</v>
      </c>
    </row>
    <row r="826" spans="1:3" ht="16.5" customHeight="1">
      <c r="A826" s="11">
        <v>2111408</v>
      </c>
      <c r="B826" s="11" t="s">
        <v>1325</v>
      </c>
      <c r="C826" s="13">
        <v>0</v>
      </c>
    </row>
    <row r="827" spans="1:3" ht="16.5" customHeight="1">
      <c r="A827" s="11">
        <v>2111409</v>
      </c>
      <c r="B827" s="11" t="s">
        <v>1326</v>
      </c>
      <c r="C827" s="13">
        <v>0</v>
      </c>
    </row>
    <row r="828" spans="1:3" ht="16.5" customHeight="1">
      <c r="A828" s="11">
        <v>2111410</v>
      </c>
      <c r="B828" s="11" t="s">
        <v>1327</v>
      </c>
      <c r="C828" s="13">
        <v>0</v>
      </c>
    </row>
    <row r="829" spans="1:3" ht="16.5" customHeight="1">
      <c r="A829" s="11">
        <v>2111411</v>
      </c>
      <c r="B829" s="11" t="s">
        <v>755</v>
      </c>
      <c r="C829" s="13">
        <v>0</v>
      </c>
    </row>
    <row r="830" spans="1:3" ht="16.5" customHeight="1">
      <c r="A830" s="11">
        <v>2111413</v>
      </c>
      <c r="B830" s="11" t="s">
        <v>1328</v>
      </c>
      <c r="C830" s="13">
        <v>0</v>
      </c>
    </row>
    <row r="831" spans="1:3" ht="16.5" customHeight="1">
      <c r="A831" s="11">
        <v>2111450</v>
      </c>
      <c r="B831" s="11" t="s">
        <v>723</v>
      </c>
      <c r="C831" s="13">
        <v>0</v>
      </c>
    </row>
    <row r="832" spans="1:3" ht="16.5" customHeight="1">
      <c r="A832" s="11">
        <v>2111499</v>
      </c>
      <c r="B832" s="11" t="s">
        <v>1329</v>
      </c>
      <c r="C832" s="13">
        <v>0</v>
      </c>
    </row>
    <row r="833" spans="1:3" ht="16.5" customHeight="1">
      <c r="A833" s="11">
        <v>21199</v>
      </c>
      <c r="B833" s="12" t="s">
        <v>1330</v>
      </c>
      <c r="C833" s="13">
        <f>C834</f>
        <v>2700</v>
      </c>
    </row>
    <row r="834" spans="1:3" ht="16.5" customHeight="1">
      <c r="A834" s="11">
        <v>2119901</v>
      </c>
      <c r="B834" s="11" t="s">
        <v>1331</v>
      </c>
      <c r="C834" s="13">
        <v>2700</v>
      </c>
    </row>
    <row r="835" spans="1:3" ht="16.5" customHeight="1">
      <c r="A835" s="11">
        <v>212</v>
      </c>
      <c r="B835" s="12" t="s">
        <v>1332</v>
      </c>
      <c r="C835" s="13">
        <f>SUM(C836,C847,C849,C852,C854,C856)</f>
        <v>7285</v>
      </c>
    </row>
    <row r="836" spans="1:3" ht="16.5" customHeight="1">
      <c r="A836" s="11">
        <v>21201</v>
      </c>
      <c r="B836" s="12" t="s">
        <v>1333</v>
      </c>
      <c r="C836" s="13">
        <f>SUM(C837:C846)</f>
        <v>1205</v>
      </c>
    </row>
    <row r="837" spans="1:3" ht="16.5" customHeight="1">
      <c r="A837" s="11">
        <v>2120101</v>
      </c>
      <c r="B837" s="11" t="s">
        <v>714</v>
      </c>
      <c r="C837" s="13">
        <v>399</v>
      </c>
    </row>
    <row r="838" spans="1:3" ht="16.5" customHeight="1">
      <c r="A838" s="11">
        <v>2120102</v>
      </c>
      <c r="B838" s="11" t="s">
        <v>715</v>
      </c>
      <c r="C838" s="13">
        <v>0</v>
      </c>
    </row>
    <row r="839" spans="1:3" ht="16.5" customHeight="1">
      <c r="A839" s="11">
        <v>2120103</v>
      </c>
      <c r="B839" s="11" t="s">
        <v>716</v>
      </c>
      <c r="C839" s="13">
        <v>0</v>
      </c>
    </row>
    <row r="840" spans="1:3" ht="16.5" customHeight="1">
      <c r="A840" s="11">
        <v>2120104</v>
      </c>
      <c r="B840" s="11" t="s">
        <v>1334</v>
      </c>
      <c r="C840" s="13">
        <v>0</v>
      </c>
    </row>
    <row r="841" spans="1:3" ht="16.5" customHeight="1">
      <c r="A841" s="11">
        <v>2120105</v>
      </c>
      <c r="B841" s="11" t="s">
        <v>1335</v>
      </c>
      <c r="C841" s="13">
        <v>0</v>
      </c>
    </row>
    <row r="842" spans="1:3" ht="16.5" customHeight="1">
      <c r="A842" s="11">
        <v>2120106</v>
      </c>
      <c r="B842" s="11" t="s">
        <v>1336</v>
      </c>
      <c r="C842" s="13">
        <v>0</v>
      </c>
    </row>
    <row r="843" spans="1:3" ht="16.5" customHeight="1">
      <c r="A843" s="11">
        <v>2120107</v>
      </c>
      <c r="B843" s="11" t="s">
        <v>1337</v>
      </c>
      <c r="C843" s="13">
        <v>0</v>
      </c>
    </row>
    <row r="844" spans="1:3" ht="16.5" customHeight="1">
      <c r="A844" s="11">
        <v>2120109</v>
      </c>
      <c r="B844" s="11" t="s">
        <v>1338</v>
      </c>
      <c r="C844" s="13">
        <v>0</v>
      </c>
    </row>
    <row r="845" spans="1:3" ht="16.5" customHeight="1">
      <c r="A845" s="11">
        <v>2120110</v>
      </c>
      <c r="B845" s="11" t="s">
        <v>1339</v>
      </c>
      <c r="C845" s="13">
        <v>0</v>
      </c>
    </row>
    <row r="846" spans="1:3" ht="16.5" customHeight="1">
      <c r="A846" s="11">
        <v>2120199</v>
      </c>
      <c r="B846" s="11" t="s">
        <v>1340</v>
      </c>
      <c r="C846" s="13">
        <v>806</v>
      </c>
    </row>
    <row r="847" spans="1:3" ht="16.5" customHeight="1">
      <c r="A847" s="11">
        <v>21202</v>
      </c>
      <c r="B847" s="12" t="s">
        <v>1341</v>
      </c>
      <c r="C847" s="13">
        <f>C848</f>
        <v>38</v>
      </c>
    </row>
    <row r="848" spans="1:3" ht="16.5" customHeight="1">
      <c r="A848" s="11">
        <v>2120201</v>
      </c>
      <c r="B848" s="11" t="s">
        <v>1342</v>
      </c>
      <c r="C848" s="13">
        <v>38</v>
      </c>
    </row>
    <row r="849" spans="1:3" ht="16.5" customHeight="1">
      <c r="A849" s="11">
        <v>21203</v>
      </c>
      <c r="B849" s="12" t="s">
        <v>1343</v>
      </c>
      <c r="C849" s="13">
        <f>SUM(C850:C851)</f>
        <v>5844</v>
      </c>
    </row>
    <row r="850" spans="1:3" ht="16.5" customHeight="1">
      <c r="A850" s="11">
        <v>2120303</v>
      </c>
      <c r="B850" s="11" t="s">
        <v>1344</v>
      </c>
      <c r="C850" s="13">
        <v>1017</v>
      </c>
    </row>
    <row r="851" spans="1:3" ht="16.5" customHeight="1">
      <c r="A851" s="11">
        <v>2120399</v>
      </c>
      <c r="B851" s="11" t="s">
        <v>1345</v>
      </c>
      <c r="C851" s="13">
        <v>4827</v>
      </c>
    </row>
    <row r="852" spans="1:3" ht="16.5" customHeight="1">
      <c r="A852" s="11">
        <v>21205</v>
      </c>
      <c r="B852" s="12" t="s">
        <v>1346</v>
      </c>
      <c r="C852" s="13">
        <f aca="true" t="shared" si="1" ref="C852:C856">C853</f>
        <v>198</v>
      </c>
    </row>
    <row r="853" spans="1:3" ht="16.5" customHeight="1">
      <c r="A853" s="11">
        <v>2120501</v>
      </c>
      <c r="B853" s="11" t="s">
        <v>1347</v>
      </c>
      <c r="C853" s="13">
        <v>198</v>
      </c>
    </row>
    <row r="854" spans="1:3" ht="16.5" customHeight="1">
      <c r="A854" s="11">
        <v>21206</v>
      </c>
      <c r="B854" s="12" t="s">
        <v>1348</v>
      </c>
      <c r="C854" s="13">
        <f t="shared" si="1"/>
        <v>0</v>
      </c>
    </row>
    <row r="855" spans="1:3" ht="16.5" customHeight="1">
      <c r="A855" s="11">
        <v>2120601</v>
      </c>
      <c r="B855" s="11" t="s">
        <v>1349</v>
      </c>
      <c r="C855" s="13">
        <v>0</v>
      </c>
    </row>
    <row r="856" spans="1:3" ht="16.5" customHeight="1">
      <c r="A856" s="11">
        <v>21299</v>
      </c>
      <c r="B856" s="12" t="s">
        <v>1350</v>
      </c>
      <c r="C856" s="13">
        <f t="shared" si="1"/>
        <v>0</v>
      </c>
    </row>
    <row r="857" spans="1:3" ht="16.5" customHeight="1">
      <c r="A857" s="11">
        <v>2129901</v>
      </c>
      <c r="B857" s="11" t="s">
        <v>1351</v>
      </c>
      <c r="C857" s="13">
        <v>0</v>
      </c>
    </row>
    <row r="858" spans="1:3" ht="16.5" customHeight="1">
      <c r="A858" s="11">
        <v>213</v>
      </c>
      <c r="B858" s="12" t="s">
        <v>1352</v>
      </c>
      <c r="C858" s="13">
        <f>SUM(C859,C885,C910,C938,C949,C956,C963,C966)</f>
        <v>18819</v>
      </c>
    </row>
    <row r="859" spans="1:3" ht="16.5" customHeight="1">
      <c r="A859" s="11">
        <v>21301</v>
      </c>
      <c r="B859" s="12" t="s">
        <v>1353</v>
      </c>
      <c r="C859" s="13">
        <f>SUM(C860:C884)</f>
        <v>10753</v>
      </c>
    </row>
    <row r="860" spans="1:3" ht="16.5" customHeight="1">
      <c r="A860" s="11">
        <v>2130101</v>
      </c>
      <c r="B860" s="11" t="s">
        <v>714</v>
      </c>
      <c r="C860" s="13">
        <v>592</v>
      </c>
    </row>
    <row r="861" spans="1:3" ht="16.5" customHeight="1">
      <c r="A861" s="11">
        <v>2130102</v>
      </c>
      <c r="B861" s="11" t="s">
        <v>715</v>
      </c>
      <c r="C861" s="13">
        <v>0</v>
      </c>
    </row>
    <row r="862" spans="1:3" ht="16.5" customHeight="1">
      <c r="A862" s="11">
        <v>2130103</v>
      </c>
      <c r="B862" s="11" t="s">
        <v>716</v>
      </c>
      <c r="C862" s="13">
        <v>0</v>
      </c>
    </row>
    <row r="863" spans="1:3" ht="16.5" customHeight="1">
      <c r="A863" s="11">
        <v>2130104</v>
      </c>
      <c r="B863" s="11" t="s">
        <v>723</v>
      </c>
      <c r="C863" s="13">
        <v>2616</v>
      </c>
    </row>
    <row r="864" spans="1:3" ht="16.5" customHeight="1">
      <c r="A864" s="11">
        <v>2130105</v>
      </c>
      <c r="B864" s="11" t="s">
        <v>1354</v>
      </c>
      <c r="C864" s="13">
        <v>0</v>
      </c>
    </row>
    <row r="865" spans="1:3" ht="16.5" customHeight="1">
      <c r="A865" s="11">
        <v>2130106</v>
      </c>
      <c r="B865" s="11" t="s">
        <v>1355</v>
      </c>
      <c r="C865" s="13">
        <v>0</v>
      </c>
    </row>
    <row r="866" spans="1:3" ht="16.5" customHeight="1">
      <c r="A866" s="11">
        <v>2130108</v>
      </c>
      <c r="B866" s="11" t="s">
        <v>1356</v>
      </c>
      <c r="C866" s="13">
        <v>57</v>
      </c>
    </row>
    <row r="867" spans="1:3" ht="16.5" customHeight="1">
      <c r="A867" s="11">
        <v>2130109</v>
      </c>
      <c r="B867" s="11" t="s">
        <v>1357</v>
      </c>
      <c r="C867" s="13">
        <v>13</v>
      </c>
    </row>
    <row r="868" spans="1:3" ht="16.5" customHeight="1">
      <c r="A868" s="11">
        <v>2130110</v>
      </c>
      <c r="B868" s="11" t="s">
        <v>1358</v>
      </c>
      <c r="C868" s="13">
        <v>31</v>
      </c>
    </row>
    <row r="869" spans="1:3" ht="16.5" customHeight="1">
      <c r="A869" s="11">
        <v>2130111</v>
      </c>
      <c r="B869" s="11" t="s">
        <v>1359</v>
      </c>
      <c r="C869" s="13">
        <v>0</v>
      </c>
    </row>
    <row r="870" spans="1:3" ht="16.5" customHeight="1">
      <c r="A870" s="11">
        <v>2130112</v>
      </c>
      <c r="B870" s="11" t="s">
        <v>1360</v>
      </c>
      <c r="C870" s="13">
        <v>0</v>
      </c>
    </row>
    <row r="871" spans="1:3" ht="16.5" customHeight="1">
      <c r="A871" s="11">
        <v>2130114</v>
      </c>
      <c r="B871" s="11" t="s">
        <v>1361</v>
      </c>
      <c r="C871" s="13">
        <v>0</v>
      </c>
    </row>
    <row r="872" spans="1:3" ht="16.5" customHeight="1">
      <c r="A872" s="11">
        <v>2130119</v>
      </c>
      <c r="B872" s="11" t="s">
        <v>1362</v>
      </c>
      <c r="C872" s="13">
        <v>95</v>
      </c>
    </row>
    <row r="873" spans="1:3" ht="16.5" customHeight="1">
      <c r="A873" s="11">
        <v>2130120</v>
      </c>
      <c r="B873" s="11" t="s">
        <v>1363</v>
      </c>
      <c r="C873" s="13">
        <v>0</v>
      </c>
    </row>
    <row r="874" spans="1:3" ht="16.5" customHeight="1">
      <c r="A874" s="11">
        <v>2130121</v>
      </c>
      <c r="B874" s="11" t="s">
        <v>1364</v>
      </c>
      <c r="C874" s="13">
        <v>0</v>
      </c>
    </row>
    <row r="875" spans="1:3" ht="16.5" customHeight="1">
      <c r="A875" s="11">
        <v>2130122</v>
      </c>
      <c r="B875" s="11" t="s">
        <v>1365</v>
      </c>
      <c r="C875" s="13">
        <v>371</v>
      </c>
    </row>
    <row r="876" spans="1:3" ht="16.5" customHeight="1">
      <c r="A876" s="11">
        <v>2130124</v>
      </c>
      <c r="B876" s="11" t="s">
        <v>1366</v>
      </c>
      <c r="C876" s="13">
        <v>0</v>
      </c>
    </row>
    <row r="877" spans="1:3" ht="16.5" customHeight="1">
      <c r="A877" s="11">
        <v>2130125</v>
      </c>
      <c r="B877" s="11" t="s">
        <v>1367</v>
      </c>
      <c r="C877" s="13">
        <v>0</v>
      </c>
    </row>
    <row r="878" spans="1:3" ht="16.5" customHeight="1">
      <c r="A878" s="11">
        <v>2130126</v>
      </c>
      <c r="B878" s="11" t="s">
        <v>1368</v>
      </c>
      <c r="C878" s="13">
        <v>0</v>
      </c>
    </row>
    <row r="879" spans="1:3" ht="16.5" customHeight="1">
      <c r="A879" s="11">
        <v>2130135</v>
      </c>
      <c r="B879" s="11" t="s">
        <v>1369</v>
      </c>
      <c r="C879" s="13">
        <v>2298</v>
      </c>
    </row>
    <row r="880" spans="1:3" ht="16.5" customHeight="1">
      <c r="A880" s="11">
        <v>2130142</v>
      </c>
      <c r="B880" s="11" t="s">
        <v>1370</v>
      </c>
      <c r="C880" s="13">
        <v>0</v>
      </c>
    </row>
    <row r="881" spans="1:3" ht="16.5" customHeight="1">
      <c r="A881" s="11">
        <v>2130148</v>
      </c>
      <c r="B881" s="11" t="s">
        <v>1371</v>
      </c>
      <c r="C881" s="13">
        <v>0</v>
      </c>
    </row>
    <row r="882" spans="1:3" ht="16.5" customHeight="1">
      <c r="A882" s="11">
        <v>2130152</v>
      </c>
      <c r="B882" s="11" t="s">
        <v>1372</v>
      </c>
      <c r="C882" s="13">
        <v>42</v>
      </c>
    </row>
    <row r="883" spans="1:3" ht="16.5" customHeight="1">
      <c r="A883" s="11">
        <v>2130153</v>
      </c>
      <c r="B883" s="11" t="s">
        <v>1373</v>
      </c>
      <c r="C883" s="13">
        <v>0</v>
      </c>
    </row>
    <row r="884" spans="1:3" ht="16.5" customHeight="1">
      <c r="A884" s="11">
        <v>2130199</v>
      </c>
      <c r="B884" s="11" t="s">
        <v>1374</v>
      </c>
      <c r="C884" s="13">
        <v>4638</v>
      </c>
    </row>
    <row r="885" spans="1:3" ht="16.5" customHeight="1">
      <c r="A885" s="11">
        <v>21302</v>
      </c>
      <c r="B885" s="12" t="s">
        <v>1375</v>
      </c>
      <c r="C885" s="13">
        <f>SUM(C886:C909)</f>
        <v>1859</v>
      </c>
    </row>
    <row r="886" spans="1:3" ht="16.5" customHeight="1">
      <c r="A886" s="11">
        <v>2130201</v>
      </c>
      <c r="B886" s="11" t="s">
        <v>714</v>
      </c>
      <c r="C886" s="13">
        <v>214</v>
      </c>
    </row>
    <row r="887" spans="1:3" ht="16.5" customHeight="1">
      <c r="A887" s="11">
        <v>2130202</v>
      </c>
      <c r="B887" s="11" t="s">
        <v>715</v>
      </c>
      <c r="C887" s="13">
        <v>0</v>
      </c>
    </row>
    <row r="888" spans="1:3" ht="16.5" customHeight="1">
      <c r="A888" s="11">
        <v>2130203</v>
      </c>
      <c r="B888" s="11" t="s">
        <v>716</v>
      </c>
      <c r="C888" s="13">
        <v>0</v>
      </c>
    </row>
    <row r="889" spans="1:3" ht="16.5" customHeight="1">
      <c r="A889" s="11">
        <v>2130204</v>
      </c>
      <c r="B889" s="11" t="s">
        <v>1376</v>
      </c>
      <c r="C889" s="13">
        <v>451</v>
      </c>
    </row>
    <row r="890" spans="1:3" ht="16.5" customHeight="1">
      <c r="A890" s="11">
        <v>2130205</v>
      </c>
      <c r="B890" s="11" t="s">
        <v>1377</v>
      </c>
      <c r="C890" s="13">
        <v>50</v>
      </c>
    </row>
    <row r="891" spans="1:3" ht="16.5" customHeight="1">
      <c r="A891" s="11">
        <v>2130206</v>
      </c>
      <c r="B891" s="11" t="s">
        <v>1378</v>
      </c>
      <c r="C891" s="13">
        <v>0</v>
      </c>
    </row>
    <row r="892" spans="1:3" ht="16.5" customHeight="1">
      <c r="A892" s="11">
        <v>2130207</v>
      </c>
      <c r="B892" s="11" t="s">
        <v>1379</v>
      </c>
      <c r="C892" s="13">
        <v>0</v>
      </c>
    </row>
    <row r="893" spans="1:3" ht="16.5" customHeight="1">
      <c r="A893" s="11">
        <v>2130209</v>
      </c>
      <c r="B893" s="11" t="s">
        <v>1380</v>
      </c>
      <c r="C893" s="13">
        <v>305</v>
      </c>
    </row>
    <row r="894" spans="1:3" ht="16.5" customHeight="1">
      <c r="A894" s="11">
        <v>2130210</v>
      </c>
      <c r="B894" s="11" t="s">
        <v>1381</v>
      </c>
      <c r="C894" s="13">
        <v>0</v>
      </c>
    </row>
    <row r="895" spans="1:3" ht="16.5" customHeight="1">
      <c r="A895" s="11">
        <v>2130211</v>
      </c>
      <c r="B895" s="11" t="s">
        <v>1382</v>
      </c>
      <c r="C895" s="13">
        <v>0</v>
      </c>
    </row>
    <row r="896" spans="1:3" ht="16.5" customHeight="1">
      <c r="A896" s="11">
        <v>2130212</v>
      </c>
      <c r="B896" s="11" t="s">
        <v>1383</v>
      </c>
      <c r="C896" s="13">
        <v>0</v>
      </c>
    </row>
    <row r="897" spans="1:3" ht="16.5" customHeight="1">
      <c r="A897" s="11">
        <v>2130213</v>
      </c>
      <c r="B897" s="11" t="s">
        <v>1384</v>
      </c>
      <c r="C897" s="13">
        <v>0</v>
      </c>
    </row>
    <row r="898" spans="1:3" ht="16.5" customHeight="1">
      <c r="A898" s="11">
        <v>2130217</v>
      </c>
      <c r="B898" s="11" t="s">
        <v>1385</v>
      </c>
      <c r="C898" s="13">
        <v>0</v>
      </c>
    </row>
    <row r="899" spans="1:3" ht="16.5" customHeight="1">
      <c r="A899" s="11">
        <v>2130220</v>
      </c>
      <c r="B899" s="11" t="s">
        <v>1386</v>
      </c>
      <c r="C899" s="13">
        <v>0</v>
      </c>
    </row>
    <row r="900" spans="1:3" ht="16.5" customHeight="1">
      <c r="A900" s="11">
        <v>2130221</v>
      </c>
      <c r="B900" s="11" t="s">
        <v>1387</v>
      </c>
      <c r="C900" s="13">
        <v>0</v>
      </c>
    </row>
    <row r="901" spans="1:3" ht="16.5" customHeight="1">
      <c r="A901" s="11">
        <v>2130223</v>
      </c>
      <c r="B901" s="11" t="s">
        <v>1388</v>
      </c>
      <c r="C901" s="13">
        <v>0</v>
      </c>
    </row>
    <row r="902" spans="1:3" ht="16.5" customHeight="1">
      <c r="A902" s="11">
        <v>2130226</v>
      </c>
      <c r="B902" s="11" t="s">
        <v>1389</v>
      </c>
      <c r="C902" s="13">
        <v>0</v>
      </c>
    </row>
    <row r="903" spans="1:3" ht="16.5" customHeight="1">
      <c r="A903" s="11">
        <v>2130227</v>
      </c>
      <c r="B903" s="11" t="s">
        <v>1390</v>
      </c>
      <c r="C903" s="13">
        <v>0</v>
      </c>
    </row>
    <row r="904" spans="1:3" ht="16.5" customHeight="1">
      <c r="A904" s="11">
        <v>2130232</v>
      </c>
      <c r="B904" s="11" t="s">
        <v>1391</v>
      </c>
      <c r="C904" s="13">
        <v>0</v>
      </c>
    </row>
    <row r="905" spans="1:3" ht="16.5" customHeight="1">
      <c r="A905" s="11">
        <v>2130234</v>
      </c>
      <c r="B905" s="11" t="s">
        <v>1392</v>
      </c>
      <c r="C905" s="13">
        <v>20</v>
      </c>
    </row>
    <row r="906" spans="1:3" ht="16.5" customHeight="1">
      <c r="A906" s="11">
        <v>2130235</v>
      </c>
      <c r="B906" s="11" t="s">
        <v>1393</v>
      </c>
      <c r="C906" s="13">
        <v>0</v>
      </c>
    </row>
    <row r="907" spans="1:3" ht="16.5" customHeight="1">
      <c r="A907" s="11">
        <v>2130236</v>
      </c>
      <c r="B907" s="11" t="s">
        <v>1394</v>
      </c>
      <c r="C907" s="13">
        <v>50</v>
      </c>
    </row>
    <row r="908" spans="1:3" ht="16.5" customHeight="1">
      <c r="A908" s="11">
        <v>2130237</v>
      </c>
      <c r="B908" s="11" t="s">
        <v>1360</v>
      </c>
      <c r="C908" s="13">
        <v>0</v>
      </c>
    </row>
    <row r="909" spans="1:3" ht="16.5" customHeight="1">
      <c r="A909" s="11">
        <v>2130299</v>
      </c>
      <c r="B909" s="11" t="s">
        <v>1395</v>
      </c>
      <c r="C909" s="13">
        <v>769</v>
      </c>
    </row>
    <row r="910" spans="1:3" ht="16.5" customHeight="1">
      <c r="A910" s="11">
        <v>21303</v>
      </c>
      <c r="B910" s="12" t="s">
        <v>1396</v>
      </c>
      <c r="C910" s="13">
        <f>SUM(C911:C937)</f>
        <v>1616</v>
      </c>
    </row>
    <row r="911" spans="1:3" ht="16.5" customHeight="1">
      <c r="A911" s="11">
        <v>2130301</v>
      </c>
      <c r="B911" s="11" t="s">
        <v>714</v>
      </c>
      <c r="C911" s="13">
        <v>280</v>
      </c>
    </row>
    <row r="912" spans="1:3" ht="16.5" customHeight="1">
      <c r="A912" s="11">
        <v>2130302</v>
      </c>
      <c r="B912" s="11" t="s">
        <v>715</v>
      </c>
      <c r="C912" s="13">
        <v>0</v>
      </c>
    </row>
    <row r="913" spans="1:3" ht="16.5" customHeight="1">
      <c r="A913" s="11">
        <v>2130303</v>
      </c>
      <c r="B913" s="11" t="s">
        <v>716</v>
      </c>
      <c r="C913" s="13">
        <v>0</v>
      </c>
    </row>
    <row r="914" spans="1:3" ht="16.5" customHeight="1">
      <c r="A914" s="11">
        <v>2130304</v>
      </c>
      <c r="B914" s="11" t="s">
        <v>1397</v>
      </c>
      <c r="C914" s="13">
        <v>472</v>
      </c>
    </row>
    <row r="915" spans="1:3" ht="16.5" customHeight="1">
      <c r="A915" s="11">
        <v>2130305</v>
      </c>
      <c r="B915" s="11" t="s">
        <v>1398</v>
      </c>
      <c r="C915" s="13">
        <v>0</v>
      </c>
    </row>
    <row r="916" spans="1:3" ht="16.5" customHeight="1">
      <c r="A916" s="11">
        <v>2130306</v>
      </c>
      <c r="B916" s="11" t="s">
        <v>1399</v>
      </c>
      <c r="C916" s="13">
        <v>30</v>
      </c>
    </row>
    <row r="917" spans="1:3" ht="16.5" customHeight="1">
      <c r="A917" s="11">
        <v>2130307</v>
      </c>
      <c r="B917" s="11" t="s">
        <v>1400</v>
      </c>
      <c r="C917" s="13">
        <v>0</v>
      </c>
    </row>
    <row r="918" spans="1:3" ht="16.5" customHeight="1">
      <c r="A918" s="11">
        <v>2130308</v>
      </c>
      <c r="B918" s="11" t="s">
        <v>1401</v>
      </c>
      <c r="C918" s="13">
        <v>0</v>
      </c>
    </row>
    <row r="919" spans="1:3" ht="16.5" customHeight="1">
      <c r="A919" s="11">
        <v>2130309</v>
      </c>
      <c r="B919" s="11" t="s">
        <v>1402</v>
      </c>
      <c r="C919" s="13">
        <v>5</v>
      </c>
    </row>
    <row r="920" spans="1:3" ht="16.5" customHeight="1">
      <c r="A920" s="11">
        <v>2130310</v>
      </c>
      <c r="B920" s="11" t="s">
        <v>1403</v>
      </c>
      <c r="C920" s="13">
        <v>2</v>
      </c>
    </row>
    <row r="921" spans="1:3" ht="16.5" customHeight="1">
      <c r="A921" s="11">
        <v>2130311</v>
      </c>
      <c r="B921" s="11" t="s">
        <v>1404</v>
      </c>
      <c r="C921" s="13">
        <v>0</v>
      </c>
    </row>
    <row r="922" spans="1:3" ht="16.5" customHeight="1">
      <c r="A922" s="11">
        <v>2130312</v>
      </c>
      <c r="B922" s="11" t="s">
        <v>1405</v>
      </c>
      <c r="C922" s="13">
        <v>48</v>
      </c>
    </row>
    <row r="923" spans="1:3" ht="16.5" customHeight="1">
      <c r="A923" s="11">
        <v>2130313</v>
      </c>
      <c r="B923" s="11" t="s">
        <v>1406</v>
      </c>
      <c r="C923" s="13">
        <v>0</v>
      </c>
    </row>
    <row r="924" spans="1:3" ht="16.5" customHeight="1">
      <c r="A924" s="11">
        <v>2130314</v>
      </c>
      <c r="B924" s="11" t="s">
        <v>1407</v>
      </c>
      <c r="C924" s="13">
        <v>125</v>
      </c>
    </row>
    <row r="925" spans="1:3" ht="16.5" customHeight="1">
      <c r="A925" s="11">
        <v>2130315</v>
      </c>
      <c r="B925" s="11" t="s">
        <v>1408</v>
      </c>
      <c r="C925" s="13">
        <v>1</v>
      </c>
    </row>
    <row r="926" spans="1:3" ht="16.5" customHeight="1">
      <c r="A926" s="11">
        <v>2130316</v>
      </c>
      <c r="B926" s="11" t="s">
        <v>1409</v>
      </c>
      <c r="C926" s="13">
        <v>0</v>
      </c>
    </row>
    <row r="927" spans="1:3" ht="16.5" customHeight="1">
      <c r="A927" s="11">
        <v>2130317</v>
      </c>
      <c r="B927" s="11" t="s">
        <v>1410</v>
      </c>
      <c r="C927" s="13">
        <v>0</v>
      </c>
    </row>
    <row r="928" spans="1:3" ht="16.5" customHeight="1">
      <c r="A928" s="11">
        <v>2130318</v>
      </c>
      <c r="B928" s="11" t="s">
        <v>1411</v>
      </c>
      <c r="C928" s="13">
        <v>0</v>
      </c>
    </row>
    <row r="929" spans="1:3" ht="16.5" customHeight="1">
      <c r="A929" s="11">
        <v>2130319</v>
      </c>
      <c r="B929" s="11" t="s">
        <v>1412</v>
      </c>
      <c r="C929" s="13">
        <v>0</v>
      </c>
    </row>
    <row r="930" spans="1:3" ht="16.5" customHeight="1">
      <c r="A930" s="11">
        <v>2130321</v>
      </c>
      <c r="B930" s="11" t="s">
        <v>1413</v>
      </c>
      <c r="C930" s="13">
        <v>0</v>
      </c>
    </row>
    <row r="931" spans="1:3" ht="16.5" customHeight="1">
      <c r="A931" s="11">
        <v>2130322</v>
      </c>
      <c r="B931" s="11" t="s">
        <v>1414</v>
      </c>
      <c r="C931" s="13">
        <v>165</v>
      </c>
    </row>
    <row r="932" spans="1:3" ht="16.5" customHeight="1">
      <c r="A932" s="11">
        <v>2130333</v>
      </c>
      <c r="B932" s="11" t="s">
        <v>1388</v>
      </c>
      <c r="C932" s="13">
        <v>0</v>
      </c>
    </row>
    <row r="933" spans="1:3" ht="16.5" customHeight="1">
      <c r="A933" s="11">
        <v>2130334</v>
      </c>
      <c r="B933" s="11" t="s">
        <v>1415</v>
      </c>
      <c r="C933" s="13">
        <v>0</v>
      </c>
    </row>
    <row r="934" spans="1:3" ht="16.5" customHeight="1">
      <c r="A934" s="11">
        <v>2130335</v>
      </c>
      <c r="B934" s="11" t="s">
        <v>1416</v>
      </c>
      <c r="C934" s="13">
        <v>0</v>
      </c>
    </row>
    <row r="935" spans="1:3" ht="16.5" customHeight="1">
      <c r="A935" s="11">
        <v>2130336</v>
      </c>
      <c r="B935" s="11" t="s">
        <v>1417</v>
      </c>
      <c r="C935" s="13">
        <v>0</v>
      </c>
    </row>
    <row r="936" spans="1:3" ht="16.5" customHeight="1">
      <c r="A936" s="11">
        <v>2130337</v>
      </c>
      <c r="B936" s="11" t="s">
        <v>1418</v>
      </c>
      <c r="C936" s="13">
        <v>0</v>
      </c>
    </row>
    <row r="937" spans="1:3" ht="16.5" customHeight="1">
      <c r="A937" s="11">
        <v>2130399</v>
      </c>
      <c r="B937" s="11" t="s">
        <v>1419</v>
      </c>
      <c r="C937" s="13">
        <v>488</v>
      </c>
    </row>
    <row r="938" spans="1:3" ht="16.5" customHeight="1">
      <c r="A938" s="11">
        <v>21305</v>
      </c>
      <c r="B938" s="12" t="s">
        <v>1420</v>
      </c>
      <c r="C938" s="13">
        <f>SUM(C939:C948)</f>
        <v>749</v>
      </c>
    </row>
    <row r="939" spans="1:3" ht="16.5" customHeight="1">
      <c r="A939" s="11">
        <v>2130501</v>
      </c>
      <c r="B939" s="11" t="s">
        <v>714</v>
      </c>
      <c r="C939" s="13">
        <v>0</v>
      </c>
    </row>
    <row r="940" spans="1:3" ht="16.5" customHeight="1">
      <c r="A940" s="11">
        <v>2130502</v>
      </c>
      <c r="B940" s="11" t="s">
        <v>715</v>
      </c>
      <c r="C940" s="13">
        <v>0</v>
      </c>
    </row>
    <row r="941" spans="1:3" ht="16.5" customHeight="1">
      <c r="A941" s="11">
        <v>2130503</v>
      </c>
      <c r="B941" s="11" t="s">
        <v>716</v>
      </c>
      <c r="C941" s="13">
        <v>0</v>
      </c>
    </row>
    <row r="942" spans="1:3" ht="16.5" customHeight="1">
      <c r="A942" s="11">
        <v>2130504</v>
      </c>
      <c r="B942" s="11" t="s">
        <v>1421</v>
      </c>
      <c r="C942" s="13">
        <v>0</v>
      </c>
    </row>
    <row r="943" spans="1:3" ht="16.5" customHeight="1">
      <c r="A943" s="11">
        <v>2130505</v>
      </c>
      <c r="B943" s="11" t="s">
        <v>1422</v>
      </c>
      <c r="C943" s="13">
        <v>0</v>
      </c>
    </row>
    <row r="944" spans="1:3" ht="16.5" customHeight="1">
      <c r="A944" s="11">
        <v>2130506</v>
      </c>
      <c r="B944" s="11" t="s">
        <v>1423</v>
      </c>
      <c r="C944" s="13">
        <v>0</v>
      </c>
    </row>
    <row r="945" spans="1:3" ht="16.5" customHeight="1">
      <c r="A945" s="11">
        <v>2130507</v>
      </c>
      <c r="B945" s="11" t="s">
        <v>1424</v>
      </c>
      <c r="C945" s="13">
        <v>8</v>
      </c>
    </row>
    <row r="946" spans="1:3" ht="16.5" customHeight="1">
      <c r="A946" s="11">
        <v>2130508</v>
      </c>
      <c r="B946" s="11" t="s">
        <v>1425</v>
      </c>
      <c r="C946" s="13">
        <v>0</v>
      </c>
    </row>
    <row r="947" spans="1:3" ht="16.5" customHeight="1">
      <c r="A947" s="11">
        <v>2130550</v>
      </c>
      <c r="B947" s="11" t="s">
        <v>1426</v>
      </c>
      <c r="C947" s="13">
        <v>0</v>
      </c>
    </row>
    <row r="948" spans="1:3" ht="16.5" customHeight="1">
      <c r="A948" s="11">
        <v>2130599</v>
      </c>
      <c r="B948" s="11" t="s">
        <v>1427</v>
      </c>
      <c r="C948" s="13">
        <v>741</v>
      </c>
    </row>
    <row r="949" spans="1:3" ht="16.5" customHeight="1">
      <c r="A949" s="11">
        <v>21307</v>
      </c>
      <c r="B949" s="12" t="s">
        <v>1428</v>
      </c>
      <c r="C949" s="13">
        <f>SUM(C950:C955)</f>
        <v>764</v>
      </c>
    </row>
    <row r="950" spans="1:3" ht="16.5" customHeight="1">
      <c r="A950" s="11">
        <v>2130701</v>
      </c>
      <c r="B950" s="11" t="s">
        <v>1429</v>
      </c>
      <c r="C950" s="13">
        <v>664</v>
      </c>
    </row>
    <row r="951" spans="1:3" ht="16.5" customHeight="1">
      <c r="A951" s="11">
        <v>2130704</v>
      </c>
      <c r="B951" s="11" t="s">
        <v>1430</v>
      </c>
      <c r="C951" s="13">
        <v>0</v>
      </c>
    </row>
    <row r="952" spans="1:3" ht="16.5" customHeight="1">
      <c r="A952" s="11">
        <v>2130705</v>
      </c>
      <c r="B952" s="11" t="s">
        <v>1431</v>
      </c>
      <c r="C952" s="13">
        <v>0</v>
      </c>
    </row>
    <row r="953" spans="1:3" ht="16.5" customHeight="1">
      <c r="A953" s="11">
        <v>2130706</v>
      </c>
      <c r="B953" s="11" t="s">
        <v>1432</v>
      </c>
      <c r="C953" s="13">
        <v>100</v>
      </c>
    </row>
    <row r="954" spans="1:3" ht="16.5" customHeight="1">
      <c r="A954" s="11">
        <v>2130707</v>
      </c>
      <c r="B954" s="11" t="s">
        <v>1433</v>
      </c>
      <c r="C954" s="13">
        <v>0</v>
      </c>
    </row>
    <row r="955" spans="1:3" ht="16.5" customHeight="1">
      <c r="A955" s="11">
        <v>2130799</v>
      </c>
      <c r="B955" s="11" t="s">
        <v>1434</v>
      </c>
      <c r="C955" s="13">
        <v>0</v>
      </c>
    </row>
    <row r="956" spans="1:3" ht="16.5" customHeight="1">
      <c r="A956" s="11">
        <v>21308</v>
      </c>
      <c r="B956" s="12" t="s">
        <v>1435</v>
      </c>
      <c r="C956" s="13">
        <f>SUM(C957:C962)</f>
        <v>3078</v>
      </c>
    </row>
    <row r="957" spans="1:3" ht="16.5" customHeight="1">
      <c r="A957" s="11">
        <v>2130801</v>
      </c>
      <c r="B957" s="11" t="s">
        <v>1436</v>
      </c>
      <c r="C957" s="13">
        <v>0</v>
      </c>
    </row>
    <row r="958" spans="1:3" ht="16.5" customHeight="1">
      <c r="A958" s="11">
        <v>2130802</v>
      </c>
      <c r="B958" s="11" t="s">
        <v>1437</v>
      </c>
      <c r="C958" s="13">
        <v>0</v>
      </c>
    </row>
    <row r="959" spans="1:3" ht="16.5" customHeight="1">
      <c r="A959" s="11">
        <v>2130803</v>
      </c>
      <c r="B959" s="11" t="s">
        <v>1438</v>
      </c>
      <c r="C959" s="13">
        <v>2919</v>
      </c>
    </row>
    <row r="960" spans="1:3" ht="16.5" customHeight="1">
      <c r="A960" s="11">
        <v>2130804</v>
      </c>
      <c r="B960" s="11" t="s">
        <v>1439</v>
      </c>
      <c r="C960" s="13">
        <v>0</v>
      </c>
    </row>
    <row r="961" spans="1:3" ht="16.5" customHeight="1">
      <c r="A961" s="11">
        <v>2130805</v>
      </c>
      <c r="B961" s="11" t="s">
        <v>1440</v>
      </c>
      <c r="C961" s="13">
        <v>0</v>
      </c>
    </row>
    <row r="962" spans="1:3" ht="16.5" customHeight="1">
      <c r="A962" s="11">
        <v>2130899</v>
      </c>
      <c r="B962" s="11" t="s">
        <v>1441</v>
      </c>
      <c r="C962" s="13">
        <v>159</v>
      </c>
    </row>
    <row r="963" spans="1:3" ht="16.5" customHeight="1">
      <c r="A963" s="11">
        <v>21309</v>
      </c>
      <c r="B963" s="12" t="s">
        <v>1442</v>
      </c>
      <c r="C963" s="13">
        <f>SUM(C964:C965)</f>
        <v>0</v>
      </c>
    </row>
    <row r="964" spans="1:3" ht="16.5" customHeight="1">
      <c r="A964" s="11">
        <v>2130901</v>
      </c>
      <c r="B964" s="11" t="s">
        <v>1443</v>
      </c>
      <c r="C964" s="13">
        <v>0</v>
      </c>
    </row>
    <row r="965" spans="1:3" ht="16.5" customHeight="1">
      <c r="A965" s="11">
        <v>2130999</v>
      </c>
      <c r="B965" s="11" t="s">
        <v>1444</v>
      </c>
      <c r="C965" s="13">
        <v>0</v>
      </c>
    </row>
    <row r="966" spans="1:3" ht="16.5" customHeight="1">
      <c r="A966" s="11">
        <v>21399</v>
      </c>
      <c r="B966" s="12" t="s">
        <v>1445</v>
      </c>
      <c r="C966" s="13">
        <f>C967+C968</f>
        <v>0</v>
      </c>
    </row>
    <row r="967" spans="1:3" ht="16.5" customHeight="1">
      <c r="A967" s="11">
        <v>2139901</v>
      </c>
      <c r="B967" s="11" t="s">
        <v>1446</v>
      </c>
      <c r="C967" s="13">
        <v>0</v>
      </c>
    </row>
    <row r="968" spans="1:3" ht="16.5" customHeight="1">
      <c r="A968" s="11">
        <v>2139999</v>
      </c>
      <c r="B968" s="11" t="s">
        <v>1447</v>
      </c>
      <c r="C968" s="13">
        <v>0</v>
      </c>
    </row>
    <row r="969" spans="1:3" ht="16.5" customHeight="1">
      <c r="A969" s="11">
        <v>214</v>
      </c>
      <c r="B969" s="12" t="s">
        <v>1448</v>
      </c>
      <c r="C969" s="13">
        <f>SUM(C970,C993,C1003,C1013,C1018,C1025,C1030)</f>
        <v>641</v>
      </c>
    </row>
    <row r="970" spans="1:3" ht="16.5" customHeight="1">
      <c r="A970" s="11">
        <v>21401</v>
      </c>
      <c r="B970" s="12" t="s">
        <v>1449</v>
      </c>
      <c r="C970" s="13">
        <f>SUM(C971:C992)</f>
        <v>640</v>
      </c>
    </row>
    <row r="971" spans="1:3" ht="16.5" customHeight="1">
      <c r="A971" s="11">
        <v>2140101</v>
      </c>
      <c r="B971" s="11" t="s">
        <v>714</v>
      </c>
      <c r="C971" s="13">
        <v>118</v>
      </c>
    </row>
    <row r="972" spans="1:3" ht="16.5" customHeight="1">
      <c r="A972" s="11">
        <v>2140102</v>
      </c>
      <c r="B972" s="11" t="s">
        <v>715</v>
      </c>
      <c r="C972" s="13">
        <v>0</v>
      </c>
    </row>
    <row r="973" spans="1:3" ht="16.5" customHeight="1">
      <c r="A973" s="11">
        <v>2140103</v>
      </c>
      <c r="B973" s="11" t="s">
        <v>716</v>
      </c>
      <c r="C973" s="13">
        <v>0</v>
      </c>
    </row>
    <row r="974" spans="1:3" ht="16.5" customHeight="1">
      <c r="A974" s="11">
        <v>2140104</v>
      </c>
      <c r="B974" s="11" t="s">
        <v>1450</v>
      </c>
      <c r="C974" s="13">
        <v>0</v>
      </c>
    </row>
    <row r="975" spans="1:3" ht="16.5" customHeight="1">
      <c r="A975" s="11">
        <v>2140106</v>
      </c>
      <c r="B975" s="11" t="s">
        <v>1451</v>
      </c>
      <c r="C975" s="13">
        <v>70</v>
      </c>
    </row>
    <row r="976" spans="1:3" ht="16.5" customHeight="1">
      <c r="A976" s="11">
        <v>2140109</v>
      </c>
      <c r="B976" s="11" t="s">
        <v>1452</v>
      </c>
      <c r="C976" s="13">
        <v>0</v>
      </c>
    </row>
    <row r="977" spans="1:3" ht="16.5" customHeight="1">
      <c r="A977" s="11">
        <v>2140110</v>
      </c>
      <c r="B977" s="11" t="s">
        <v>1453</v>
      </c>
      <c r="C977" s="13">
        <v>0</v>
      </c>
    </row>
    <row r="978" spans="1:3" ht="16.5" customHeight="1">
      <c r="A978" s="11">
        <v>2140111</v>
      </c>
      <c r="B978" s="11" t="s">
        <v>1454</v>
      </c>
      <c r="C978" s="13">
        <v>0</v>
      </c>
    </row>
    <row r="979" spans="1:3" ht="16.5" customHeight="1">
      <c r="A979" s="11">
        <v>2140112</v>
      </c>
      <c r="B979" s="11" t="s">
        <v>1455</v>
      </c>
      <c r="C979" s="13">
        <v>68</v>
      </c>
    </row>
    <row r="980" spans="1:3" ht="16.5" customHeight="1">
      <c r="A980" s="11">
        <v>2140114</v>
      </c>
      <c r="B980" s="11" t="s">
        <v>1456</v>
      </c>
      <c r="C980" s="13">
        <v>0</v>
      </c>
    </row>
    <row r="981" spans="1:3" ht="16.5" customHeight="1">
      <c r="A981" s="11">
        <v>2140122</v>
      </c>
      <c r="B981" s="11" t="s">
        <v>1457</v>
      </c>
      <c r="C981" s="13">
        <v>0</v>
      </c>
    </row>
    <row r="982" spans="1:3" ht="16.5" customHeight="1">
      <c r="A982" s="11">
        <v>2140123</v>
      </c>
      <c r="B982" s="11" t="s">
        <v>1458</v>
      </c>
      <c r="C982" s="13">
        <v>0</v>
      </c>
    </row>
    <row r="983" spans="1:3" ht="16.5" customHeight="1">
      <c r="A983" s="11">
        <v>2140127</v>
      </c>
      <c r="B983" s="11" t="s">
        <v>1459</v>
      </c>
      <c r="C983" s="13">
        <v>0</v>
      </c>
    </row>
    <row r="984" spans="1:3" ht="16.5" customHeight="1">
      <c r="A984" s="11">
        <v>2140128</v>
      </c>
      <c r="B984" s="11" t="s">
        <v>1460</v>
      </c>
      <c r="C984" s="13">
        <v>0</v>
      </c>
    </row>
    <row r="985" spans="1:3" ht="16.5" customHeight="1">
      <c r="A985" s="11">
        <v>2140129</v>
      </c>
      <c r="B985" s="11" t="s">
        <v>1461</v>
      </c>
      <c r="C985" s="13">
        <v>0</v>
      </c>
    </row>
    <row r="986" spans="1:3" ht="16.5" customHeight="1">
      <c r="A986" s="11">
        <v>2140130</v>
      </c>
      <c r="B986" s="11" t="s">
        <v>1462</v>
      </c>
      <c r="C986" s="13">
        <v>0</v>
      </c>
    </row>
    <row r="987" spans="1:3" ht="16.5" customHeight="1">
      <c r="A987" s="11">
        <v>2140131</v>
      </c>
      <c r="B987" s="11" t="s">
        <v>1463</v>
      </c>
      <c r="C987" s="13">
        <v>0</v>
      </c>
    </row>
    <row r="988" spans="1:3" ht="16.5" customHeight="1">
      <c r="A988" s="11">
        <v>2140133</v>
      </c>
      <c r="B988" s="11" t="s">
        <v>1464</v>
      </c>
      <c r="C988" s="13">
        <v>0</v>
      </c>
    </row>
    <row r="989" spans="1:3" ht="16.5" customHeight="1">
      <c r="A989" s="11">
        <v>2140136</v>
      </c>
      <c r="B989" s="11" t="s">
        <v>1465</v>
      </c>
      <c r="C989" s="13">
        <v>0</v>
      </c>
    </row>
    <row r="990" spans="1:3" ht="16.5" customHeight="1">
      <c r="A990" s="11">
        <v>2140138</v>
      </c>
      <c r="B990" s="11" t="s">
        <v>1466</v>
      </c>
      <c r="C990" s="13">
        <v>0</v>
      </c>
    </row>
    <row r="991" spans="1:3" ht="16.5" customHeight="1">
      <c r="A991" s="11">
        <v>2140139</v>
      </c>
      <c r="B991" s="11" t="s">
        <v>1467</v>
      </c>
      <c r="C991" s="13">
        <v>0</v>
      </c>
    </row>
    <row r="992" spans="1:3" ht="16.5" customHeight="1">
      <c r="A992" s="11">
        <v>2140199</v>
      </c>
      <c r="B992" s="11" t="s">
        <v>1468</v>
      </c>
      <c r="C992" s="13">
        <v>384</v>
      </c>
    </row>
    <row r="993" spans="1:3" ht="16.5" customHeight="1">
      <c r="A993" s="11">
        <v>21402</v>
      </c>
      <c r="B993" s="12" t="s">
        <v>1469</v>
      </c>
      <c r="C993" s="13">
        <f>SUM(C994:C1002)</f>
        <v>0</v>
      </c>
    </row>
    <row r="994" spans="1:3" ht="16.5" customHeight="1">
      <c r="A994" s="11">
        <v>2140201</v>
      </c>
      <c r="B994" s="11" t="s">
        <v>714</v>
      </c>
      <c r="C994" s="13">
        <v>0</v>
      </c>
    </row>
    <row r="995" spans="1:3" ht="16.5" customHeight="1">
      <c r="A995" s="11">
        <v>2140202</v>
      </c>
      <c r="B995" s="11" t="s">
        <v>715</v>
      </c>
      <c r="C995" s="13">
        <v>0</v>
      </c>
    </row>
    <row r="996" spans="1:3" ht="16.5" customHeight="1">
      <c r="A996" s="11">
        <v>2140203</v>
      </c>
      <c r="B996" s="11" t="s">
        <v>716</v>
      </c>
      <c r="C996" s="13">
        <v>0</v>
      </c>
    </row>
    <row r="997" spans="1:3" ht="16.5" customHeight="1">
      <c r="A997" s="11">
        <v>2140204</v>
      </c>
      <c r="B997" s="11" t="s">
        <v>1470</v>
      </c>
      <c r="C997" s="13">
        <v>0</v>
      </c>
    </row>
    <row r="998" spans="1:3" ht="16.5" customHeight="1">
      <c r="A998" s="11">
        <v>2140205</v>
      </c>
      <c r="B998" s="11" t="s">
        <v>1471</v>
      </c>
      <c r="C998" s="13">
        <v>0</v>
      </c>
    </row>
    <row r="999" spans="1:3" ht="16.5" customHeight="1">
      <c r="A999" s="11">
        <v>2140206</v>
      </c>
      <c r="B999" s="11" t="s">
        <v>1472</v>
      </c>
      <c r="C999" s="13">
        <v>0</v>
      </c>
    </row>
    <row r="1000" spans="1:3" ht="16.5" customHeight="1">
      <c r="A1000" s="11">
        <v>2140207</v>
      </c>
      <c r="B1000" s="11" t="s">
        <v>1473</v>
      </c>
      <c r="C1000" s="13">
        <v>0</v>
      </c>
    </row>
    <row r="1001" spans="1:3" ht="16.5" customHeight="1">
      <c r="A1001" s="11">
        <v>2140208</v>
      </c>
      <c r="B1001" s="11" t="s">
        <v>1474</v>
      </c>
      <c r="C1001" s="13">
        <v>0</v>
      </c>
    </row>
    <row r="1002" spans="1:3" ht="16.5" customHeight="1">
      <c r="A1002" s="11">
        <v>2140299</v>
      </c>
      <c r="B1002" s="11" t="s">
        <v>1475</v>
      </c>
      <c r="C1002" s="13">
        <v>0</v>
      </c>
    </row>
    <row r="1003" spans="1:3" ht="16.5" customHeight="1">
      <c r="A1003" s="11">
        <v>21403</v>
      </c>
      <c r="B1003" s="12" t="s">
        <v>1476</v>
      </c>
      <c r="C1003" s="13">
        <f>SUM(C1004:C1012)</f>
        <v>0</v>
      </c>
    </row>
    <row r="1004" spans="1:3" ht="16.5" customHeight="1">
      <c r="A1004" s="11">
        <v>2140301</v>
      </c>
      <c r="B1004" s="11" t="s">
        <v>714</v>
      </c>
      <c r="C1004" s="13">
        <v>0</v>
      </c>
    </row>
    <row r="1005" spans="1:3" ht="16.5" customHeight="1">
      <c r="A1005" s="11">
        <v>2140302</v>
      </c>
      <c r="B1005" s="11" t="s">
        <v>715</v>
      </c>
      <c r="C1005" s="13">
        <v>0</v>
      </c>
    </row>
    <row r="1006" spans="1:3" ht="16.5" customHeight="1">
      <c r="A1006" s="11">
        <v>2140303</v>
      </c>
      <c r="B1006" s="11" t="s">
        <v>716</v>
      </c>
      <c r="C1006" s="13">
        <v>0</v>
      </c>
    </row>
    <row r="1007" spans="1:3" ht="16.5" customHeight="1">
      <c r="A1007" s="11">
        <v>2140304</v>
      </c>
      <c r="B1007" s="11" t="s">
        <v>1477</v>
      </c>
      <c r="C1007" s="13">
        <v>0</v>
      </c>
    </row>
    <row r="1008" spans="1:3" ht="16.5" customHeight="1">
      <c r="A1008" s="11">
        <v>2140305</v>
      </c>
      <c r="B1008" s="11" t="s">
        <v>1478</v>
      </c>
      <c r="C1008" s="13">
        <v>0</v>
      </c>
    </row>
    <row r="1009" spans="1:3" ht="16.5" customHeight="1">
      <c r="A1009" s="11">
        <v>2140306</v>
      </c>
      <c r="B1009" s="11" t="s">
        <v>1479</v>
      </c>
      <c r="C1009" s="13">
        <v>0</v>
      </c>
    </row>
    <row r="1010" spans="1:3" ht="16.5" customHeight="1">
      <c r="A1010" s="11">
        <v>2140307</v>
      </c>
      <c r="B1010" s="11" t="s">
        <v>1480</v>
      </c>
      <c r="C1010" s="13">
        <v>0</v>
      </c>
    </row>
    <row r="1011" spans="1:3" ht="16.5" customHeight="1">
      <c r="A1011" s="11">
        <v>2140308</v>
      </c>
      <c r="B1011" s="11" t="s">
        <v>1481</v>
      </c>
      <c r="C1011" s="13">
        <v>0</v>
      </c>
    </row>
    <row r="1012" spans="1:3" ht="16.5" customHeight="1">
      <c r="A1012" s="11">
        <v>2140399</v>
      </c>
      <c r="B1012" s="11" t="s">
        <v>1482</v>
      </c>
      <c r="C1012" s="13">
        <v>0</v>
      </c>
    </row>
    <row r="1013" spans="1:3" ht="16.5" customHeight="1">
      <c r="A1013" s="11">
        <v>21404</v>
      </c>
      <c r="B1013" s="12" t="s">
        <v>1483</v>
      </c>
      <c r="C1013" s="13">
        <f>SUM(C1014:C1017)</f>
        <v>0</v>
      </c>
    </row>
    <row r="1014" spans="1:3" ht="16.5" customHeight="1">
      <c r="A1014" s="11">
        <v>2140401</v>
      </c>
      <c r="B1014" s="11" t="s">
        <v>1484</v>
      </c>
      <c r="C1014" s="13">
        <v>0</v>
      </c>
    </row>
    <row r="1015" spans="1:3" ht="16.5" customHeight="1">
      <c r="A1015" s="11">
        <v>2140402</v>
      </c>
      <c r="B1015" s="11" t="s">
        <v>1485</v>
      </c>
      <c r="C1015" s="13">
        <v>0</v>
      </c>
    </row>
    <row r="1016" spans="1:3" ht="16.5" customHeight="1">
      <c r="A1016" s="11">
        <v>2140403</v>
      </c>
      <c r="B1016" s="11" t="s">
        <v>1486</v>
      </c>
      <c r="C1016" s="13">
        <v>0</v>
      </c>
    </row>
    <row r="1017" spans="1:3" ht="16.5" customHeight="1">
      <c r="A1017" s="11">
        <v>2140499</v>
      </c>
      <c r="B1017" s="11" t="s">
        <v>1487</v>
      </c>
      <c r="C1017" s="13">
        <v>0</v>
      </c>
    </row>
    <row r="1018" spans="1:3" ht="16.5" customHeight="1">
      <c r="A1018" s="11">
        <v>21405</v>
      </c>
      <c r="B1018" s="12" t="s">
        <v>1488</v>
      </c>
      <c r="C1018" s="13">
        <f>SUM(C1019:C1024)</f>
        <v>1</v>
      </c>
    </row>
    <row r="1019" spans="1:3" ht="16.5" customHeight="1">
      <c r="A1019" s="11">
        <v>2140501</v>
      </c>
      <c r="B1019" s="11" t="s">
        <v>714</v>
      </c>
      <c r="C1019" s="13">
        <v>0</v>
      </c>
    </row>
    <row r="1020" spans="1:3" ht="16.5" customHeight="1">
      <c r="A1020" s="11">
        <v>2140502</v>
      </c>
      <c r="B1020" s="11" t="s">
        <v>715</v>
      </c>
      <c r="C1020" s="13">
        <v>0</v>
      </c>
    </row>
    <row r="1021" spans="1:3" ht="16.5" customHeight="1">
      <c r="A1021" s="11">
        <v>2140503</v>
      </c>
      <c r="B1021" s="11" t="s">
        <v>716</v>
      </c>
      <c r="C1021" s="13">
        <v>0</v>
      </c>
    </row>
    <row r="1022" spans="1:3" ht="16.5" customHeight="1">
      <c r="A1022" s="11">
        <v>2140504</v>
      </c>
      <c r="B1022" s="11" t="s">
        <v>1474</v>
      </c>
      <c r="C1022" s="13">
        <v>0</v>
      </c>
    </row>
    <row r="1023" spans="1:3" ht="16.5" customHeight="1">
      <c r="A1023" s="11">
        <v>2140505</v>
      </c>
      <c r="B1023" s="11" t="s">
        <v>1489</v>
      </c>
      <c r="C1023" s="13">
        <v>0</v>
      </c>
    </row>
    <row r="1024" spans="1:3" ht="16.5" customHeight="1">
      <c r="A1024" s="11">
        <v>2140599</v>
      </c>
      <c r="B1024" s="11" t="s">
        <v>1490</v>
      </c>
      <c r="C1024" s="13">
        <v>1</v>
      </c>
    </row>
    <row r="1025" spans="1:3" ht="16.5" customHeight="1">
      <c r="A1025" s="11">
        <v>21406</v>
      </c>
      <c r="B1025" s="12" t="s">
        <v>1491</v>
      </c>
      <c r="C1025" s="13">
        <f>SUM(C1026:C1029)</f>
        <v>0</v>
      </c>
    </row>
    <row r="1026" spans="1:3" ht="16.5" customHeight="1">
      <c r="A1026" s="11">
        <v>2140601</v>
      </c>
      <c r="B1026" s="11" t="s">
        <v>1492</v>
      </c>
      <c r="C1026" s="13">
        <v>0</v>
      </c>
    </row>
    <row r="1027" spans="1:3" ht="16.5" customHeight="1">
      <c r="A1027" s="11">
        <v>2140602</v>
      </c>
      <c r="B1027" s="11" t="s">
        <v>1493</v>
      </c>
      <c r="C1027" s="13">
        <v>0</v>
      </c>
    </row>
    <row r="1028" spans="1:3" ht="16.5" customHeight="1">
      <c r="A1028" s="11">
        <v>2140603</v>
      </c>
      <c r="B1028" s="11" t="s">
        <v>1494</v>
      </c>
      <c r="C1028" s="13">
        <v>0</v>
      </c>
    </row>
    <row r="1029" spans="1:3" ht="16.5" customHeight="1">
      <c r="A1029" s="11">
        <v>2140699</v>
      </c>
      <c r="B1029" s="11" t="s">
        <v>1495</v>
      </c>
      <c r="C1029" s="13">
        <v>0</v>
      </c>
    </row>
    <row r="1030" spans="1:3" ht="16.5" customHeight="1">
      <c r="A1030" s="11">
        <v>21499</v>
      </c>
      <c r="B1030" s="12" t="s">
        <v>1496</v>
      </c>
      <c r="C1030" s="13">
        <f>SUM(C1031:C1032)</f>
        <v>0</v>
      </c>
    </row>
    <row r="1031" spans="1:3" ht="16.5" customHeight="1">
      <c r="A1031" s="11">
        <v>2149901</v>
      </c>
      <c r="B1031" s="11" t="s">
        <v>1497</v>
      </c>
      <c r="C1031" s="13">
        <v>0</v>
      </c>
    </row>
    <row r="1032" spans="1:3" ht="16.5" customHeight="1">
      <c r="A1032" s="11">
        <v>2149999</v>
      </c>
      <c r="B1032" s="11" t="s">
        <v>1498</v>
      </c>
      <c r="C1032" s="13">
        <v>0</v>
      </c>
    </row>
    <row r="1033" spans="1:3" ht="16.5" customHeight="1">
      <c r="A1033" s="11">
        <v>215</v>
      </c>
      <c r="B1033" s="12" t="s">
        <v>1499</v>
      </c>
      <c r="C1033" s="13">
        <f>SUM(C1034,C1044,C1060,C1065,C1079,C1086,C1094)</f>
        <v>0</v>
      </c>
    </row>
    <row r="1034" spans="1:3" ht="16.5" customHeight="1">
      <c r="A1034" s="11">
        <v>21501</v>
      </c>
      <c r="B1034" s="12" t="s">
        <v>1500</v>
      </c>
      <c r="C1034" s="13">
        <f>SUM(C1035:C1043)</f>
        <v>0</v>
      </c>
    </row>
    <row r="1035" spans="1:3" ht="16.5" customHeight="1">
      <c r="A1035" s="11">
        <v>2150101</v>
      </c>
      <c r="B1035" s="11" t="s">
        <v>714</v>
      </c>
      <c r="C1035" s="13">
        <v>0</v>
      </c>
    </row>
    <row r="1036" spans="1:3" ht="16.5" customHeight="1">
      <c r="A1036" s="11">
        <v>2150102</v>
      </c>
      <c r="B1036" s="11" t="s">
        <v>715</v>
      </c>
      <c r="C1036" s="13">
        <v>0</v>
      </c>
    </row>
    <row r="1037" spans="1:3" ht="16.5" customHeight="1">
      <c r="A1037" s="11">
        <v>2150103</v>
      </c>
      <c r="B1037" s="11" t="s">
        <v>716</v>
      </c>
      <c r="C1037" s="13">
        <v>0</v>
      </c>
    </row>
    <row r="1038" spans="1:3" ht="16.5" customHeight="1">
      <c r="A1038" s="11">
        <v>2150104</v>
      </c>
      <c r="B1038" s="11" t="s">
        <v>1501</v>
      </c>
      <c r="C1038" s="13">
        <v>0</v>
      </c>
    </row>
    <row r="1039" spans="1:3" ht="16.5" customHeight="1">
      <c r="A1039" s="11">
        <v>2150105</v>
      </c>
      <c r="B1039" s="11" t="s">
        <v>1502</v>
      </c>
      <c r="C1039" s="13">
        <v>0</v>
      </c>
    </row>
    <row r="1040" spans="1:3" ht="16.5" customHeight="1">
      <c r="A1040" s="11">
        <v>2150106</v>
      </c>
      <c r="B1040" s="11" t="s">
        <v>1503</v>
      </c>
      <c r="C1040" s="13">
        <v>0</v>
      </c>
    </row>
    <row r="1041" spans="1:3" ht="16.5" customHeight="1">
      <c r="A1041" s="11">
        <v>2150107</v>
      </c>
      <c r="B1041" s="11" t="s">
        <v>1504</v>
      </c>
      <c r="C1041" s="13">
        <v>0</v>
      </c>
    </row>
    <row r="1042" spans="1:3" ht="16.5" customHeight="1">
      <c r="A1042" s="11">
        <v>2150108</v>
      </c>
      <c r="B1042" s="11" t="s">
        <v>1505</v>
      </c>
      <c r="C1042" s="13">
        <v>0</v>
      </c>
    </row>
    <row r="1043" spans="1:3" ht="16.5" customHeight="1">
      <c r="A1043" s="11">
        <v>2150199</v>
      </c>
      <c r="B1043" s="11" t="s">
        <v>1506</v>
      </c>
      <c r="C1043" s="13">
        <v>0</v>
      </c>
    </row>
    <row r="1044" spans="1:3" ht="16.5" customHeight="1">
      <c r="A1044" s="11">
        <v>21502</v>
      </c>
      <c r="B1044" s="12" t="s">
        <v>1507</v>
      </c>
      <c r="C1044" s="13">
        <f>SUM(C1045:C1059)</f>
        <v>0</v>
      </c>
    </row>
    <row r="1045" spans="1:3" ht="16.5" customHeight="1">
      <c r="A1045" s="11">
        <v>2150201</v>
      </c>
      <c r="B1045" s="11" t="s">
        <v>714</v>
      </c>
      <c r="C1045" s="13">
        <v>0</v>
      </c>
    </row>
    <row r="1046" spans="1:3" ht="16.5" customHeight="1">
      <c r="A1046" s="11">
        <v>2150202</v>
      </c>
      <c r="B1046" s="11" t="s">
        <v>715</v>
      </c>
      <c r="C1046" s="13">
        <v>0</v>
      </c>
    </row>
    <row r="1047" spans="1:3" ht="16.5" customHeight="1">
      <c r="A1047" s="11">
        <v>2150203</v>
      </c>
      <c r="B1047" s="11" t="s">
        <v>716</v>
      </c>
      <c r="C1047" s="13">
        <v>0</v>
      </c>
    </row>
    <row r="1048" spans="1:3" ht="16.5" customHeight="1">
      <c r="A1048" s="11">
        <v>2150204</v>
      </c>
      <c r="B1048" s="11" t="s">
        <v>1508</v>
      </c>
      <c r="C1048" s="13">
        <v>0</v>
      </c>
    </row>
    <row r="1049" spans="1:3" ht="16.5" customHeight="1">
      <c r="A1049" s="11">
        <v>2150205</v>
      </c>
      <c r="B1049" s="11" t="s">
        <v>1509</v>
      </c>
      <c r="C1049" s="13">
        <v>0</v>
      </c>
    </row>
    <row r="1050" spans="1:3" ht="16.5" customHeight="1">
      <c r="A1050" s="11">
        <v>2150206</v>
      </c>
      <c r="B1050" s="11" t="s">
        <v>1510</v>
      </c>
      <c r="C1050" s="13">
        <v>0</v>
      </c>
    </row>
    <row r="1051" spans="1:3" ht="16.5" customHeight="1">
      <c r="A1051" s="11">
        <v>2150207</v>
      </c>
      <c r="B1051" s="11" t="s">
        <v>1511</v>
      </c>
      <c r="C1051" s="13">
        <v>0</v>
      </c>
    </row>
    <row r="1052" spans="1:3" ht="16.5" customHeight="1">
      <c r="A1052" s="11">
        <v>2150208</v>
      </c>
      <c r="B1052" s="11" t="s">
        <v>1512</v>
      </c>
      <c r="C1052" s="13">
        <v>0</v>
      </c>
    </row>
    <row r="1053" spans="1:3" ht="16.5" customHeight="1">
      <c r="A1053" s="11">
        <v>2150209</v>
      </c>
      <c r="B1053" s="11" t="s">
        <v>1513</v>
      </c>
      <c r="C1053" s="13">
        <v>0</v>
      </c>
    </row>
    <row r="1054" spans="1:3" ht="16.5" customHeight="1">
      <c r="A1054" s="11">
        <v>2150210</v>
      </c>
      <c r="B1054" s="11" t="s">
        <v>1514</v>
      </c>
      <c r="C1054" s="13">
        <v>0</v>
      </c>
    </row>
    <row r="1055" spans="1:3" ht="16.5" customHeight="1">
      <c r="A1055" s="11">
        <v>2150212</v>
      </c>
      <c r="B1055" s="11" t="s">
        <v>1515</v>
      </c>
      <c r="C1055" s="13">
        <v>0</v>
      </c>
    </row>
    <row r="1056" spans="1:3" ht="16.5" customHeight="1">
      <c r="A1056" s="11">
        <v>2150213</v>
      </c>
      <c r="B1056" s="11" t="s">
        <v>1516</v>
      </c>
      <c r="C1056" s="13">
        <v>0</v>
      </c>
    </row>
    <row r="1057" spans="1:3" ht="16.5" customHeight="1">
      <c r="A1057" s="11">
        <v>2150214</v>
      </c>
      <c r="B1057" s="11" t="s">
        <v>1517</v>
      </c>
      <c r="C1057" s="13">
        <v>0</v>
      </c>
    </row>
    <row r="1058" spans="1:3" ht="16.5" customHeight="1">
      <c r="A1058" s="11">
        <v>2150215</v>
      </c>
      <c r="B1058" s="11" t="s">
        <v>1518</v>
      </c>
      <c r="C1058" s="13">
        <v>0</v>
      </c>
    </row>
    <row r="1059" spans="1:3" ht="16.5" customHeight="1">
      <c r="A1059" s="11">
        <v>2150299</v>
      </c>
      <c r="B1059" s="11" t="s">
        <v>1519</v>
      </c>
      <c r="C1059" s="13">
        <v>0</v>
      </c>
    </row>
    <row r="1060" spans="1:3" ht="16.5" customHeight="1">
      <c r="A1060" s="11">
        <v>21503</v>
      </c>
      <c r="B1060" s="12" t="s">
        <v>1520</v>
      </c>
      <c r="C1060" s="13">
        <f>SUM(C1061:C1064)</f>
        <v>0</v>
      </c>
    </row>
    <row r="1061" spans="1:3" ht="16.5" customHeight="1">
      <c r="A1061" s="11">
        <v>2150301</v>
      </c>
      <c r="B1061" s="11" t="s">
        <v>714</v>
      </c>
      <c r="C1061" s="13">
        <v>0</v>
      </c>
    </row>
    <row r="1062" spans="1:3" ht="16.5" customHeight="1">
      <c r="A1062" s="11">
        <v>2150302</v>
      </c>
      <c r="B1062" s="11" t="s">
        <v>715</v>
      </c>
      <c r="C1062" s="13">
        <v>0</v>
      </c>
    </row>
    <row r="1063" spans="1:3" ht="16.5" customHeight="1">
      <c r="A1063" s="11">
        <v>2150303</v>
      </c>
      <c r="B1063" s="11" t="s">
        <v>716</v>
      </c>
      <c r="C1063" s="13">
        <v>0</v>
      </c>
    </row>
    <row r="1064" spans="1:3" ht="16.5" customHeight="1">
      <c r="A1064" s="11">
        <v>2150399</v>
      </c>
      <c r="B1064" s="11" t="s">
        <v>1521</v>
      </c>
      <c r="C1064" s="13">
        <v>0</v>
      </c>
    </row>
    <row r="1065" spans="1:3" ht="16.5" customHeight="1">
      <c r="A1065" s="11">
        <v>21505</v>
      </c>
      <c r="B1065" s="12" t="s">
        <v>1522</v>
      </c>
      <c r="C1065" s="13">
        <f>SUM(C1066:C1078)</f>
        <v>0</v>
      </c>
    </row>
    <row r="1066" spans="1:3" ht="16.5" customHeight="1">
      <c r="A1066" s="11">
        <v>2150501</v>
      </c>
      <c r="B1066" s="11" t="s">
        <v>714</v>
      </c>
      <c r="C1066" s="13">
        <v>0</v>
      </c>
    </row>
    <row r="1067" spans="1:3" ht="16.5" customHeight="1">
      <c r="A1067" s="11">
        <v>2150502</v>
      </c>
      <c r="B1067" s="11" t="s">
        <v>715</v>
      </c>
      <c r="C1067" s="13">
        <v>0</v>
      </c>
    </row>
    <row r="1068" spans="1:3" ht="16.5" customHeight="1">
      <c r="A1068" s="11">
        <v>2150503</v>
      </c>
      <c r="B1068" s="11" t="s">
        <v>716</v>
      </c>
      <c r="C1068" s="13">
        <v>0</v>
      </c>
    </row>
    <row r="1069" spans="1:3" ht="16.5" customHeight="1">
      <c r="A1069" s="11">
        <v>2150505</v>
      </c>
      <c r="B1069" s="11" t="s">
        <v>1523</v>
      </c>
      <c r="C1069" s="13">
        <v>0</v>
      </c>
    </row>
    <row r="1070" spans="1:3" ht="16.5" customHeight="1">
      <c r="A1070" s="11">
        <v>2150506</v>
      </c>
      <c r="B1070" s="11" t="s">
        <v>1524</v>
      </c>
      <c r="C1070" s="13">
        <v>0</v>
      </c>
    </row>
    <row r="1071" spans="1:3" ht="16.5" customHeight="1">
      <c r="A1071" s="11">
        <v>2150507</v>
      </c>
      <c r="B1071" s="11" t="s">
        <v>1525</v>
      </c>
      <c r="C1071" s="13">
        <v>0</v>
      </c>
    </row>
    <row r="1072" spans="1:3" ht="16.5" customHeight="1">
      <c r="A1072" s="11">
        <v>2150508</v>
      </c>
      <c r="B1072" s="11" t="s">
        <v>1526</v>
      </c>
      <c r="C1072" s="13">
        <v>0</v>
      </c>
    </row>
    <row r="1073" spans="1:3" ht="16.5" customHeight="1">
      <c r="A1073" s="11">
        <v>2150509</v>
      </c>
      <c r="B1073" s="11" t="s">
        <v>1527</v>
      </c>
      <c r="C1073" s="13">
        <v>0</v>
      </c>
    </row>
    <row r="1074" spans="1:3" ht="16.5" customHeight="1">
      <c r="A1074" s="11">
        <v>2150510</v>
      </c>
      <c r="B1074" s="11" t="s">
        <v>1528</v>
      </c>
      <c r="C1074" s="13">
        <v>0</v>
      </c>
    </row>
    <row r="1075" spans="1:3" ht="16.5" customHeight="1">
      <c r="A1075" s="11">
        <v>2150511</v>
      </c>
      <c r="B1075" s="11" t="s">
        <v>1529</v>
      </c>
      <c r="C1075" s="13">
        <v>0</v>
      </c>
    </row>
    <row r="1076" spans="1:3" ht="16.5" customHeight="1">
      <c r="A1076" s="11">
        <v>2150513</v>
      </c>
      <c r="B1076" s="11" t="s">
        <v>1474</v>
      </c>
      <c r="C1076" s="13">
        <v>0</v>
      </c>
    </row>
    <row r="1077" spans="1:3" ht="16.5" customHeight="1">
      <c r="A1077" s="11">
        <v>2150515</v>
      </c>
      <c r="B1077" s="11" t="s">
        <v>1530</v>
      </c>
      <c r="C1077" s="13">
        <v>0</v>
      </c>
    </row>
    <row r="1078" spans="1:3" ht="16.5" customHeight="1">
      <c r="A1078" s="11">
        <v>2150599</v>
      </c>
      <c r="B1078" s="11" t="s">
        <v>1531</v>
      </c>
      <c r="C1078" s="13">
        <v>0</v>
      </c>
    </row>
    <row r="1079" spans="1:3" ht="16.5" customHeight="1">
      <c r="A1079" s="11">
        <v>21507</v>
      </c>
      <c r="B1079" s="12" t="s">
        <v>1532</v>
      </c>
      <c r="C1079" s="13">
        <f>SUM(C1080:C1085)</f>
        <v>0</v>
      </c>
    </row>
    <row r="1080" spans="1:3" ht="16.5" customHeight="1">
      <c r="A1080" s="11">
        <v>2150701</v>
      </c>
      <c r="B1080" s="11" t="s">
        <v>714</v>
      </c>
      <c r="C1080" s="13">
        <v>0</v>
      </c>
    </row>
    <row r="1081" spans="1:3" ht="16.5" customHeight="1">
      <c r="A1081" s="11">
        <v>2150702</v>
      </c>
      <c r="B1081" s="11" t="s">
        <v>715</v>
      </c>
      <c r="C1081" s="13">
        <v>0</v>
      </c>
    </row>
    <row r="1082" spans="1:3" ht="16.5" customHeight="1">
      <c r="A1082" s="11">
        <v>2150703</v>
      </c>
      <c r="B1082" s="11" t="s">
        <v>716</v>
      </c>
      <c r="C1082" s="13">
        <v>0</v>
      </c>
    </row>
    <row r="1083" spans="1:3" ht="16.5" customHeight="1">
      <c r="A1083" s="11">
        <v>2150704</v>
      </c>
      <c r="B1083" s="11" t="s">
        <v>1533</v>
      </c>
      <c r="C1083" s="13">
        <v>0</v>
      </c>
    </row>
    <row r="1084" spans="1:3" ht="16.5" customHeight="1">
      <c r="A1084" s="11">
        <v>2150705</v>
      </c>
      <c r="B1084" s="11" t="s">
        <v>1534</v>
      </c>
      <c r="C1084" s="13">
        <v>0</v>
      </c>
    </row>
    <row r="1085" spans="1:3" ht="16.5" customHeight="1">
      <c r="A1085" s="11">
        <v>2150799</v>
      </c>
      <c r="B1085" s="11" t="s">
        <v>1535</v>
      </c>
      <c r="C1085" s="13">
        <v>0</v>
      </c>
    </row>
    <row r="1086" spans="1:3" ht="16.5" customHeight="1">
      <c r="A1086" s="11">
        <v>21508</v>
      </c>
      <c r="B1086" s="12" t="s">
        <v>1536</v>
      </c>
      <c r="C1086" s="13">
        <f>SUM(C1087:C1093)</f>
        <v>0</v>
      </c>
    </row>
    <row r="1087" spans="1:3" ht="16.5" customHeight="1">
      <c r="A1087" s="11">
        <v>2150801</v>
      </c>
      <c r="B1087" s="11" t="s">
        <v>714</v>
      </c>
      <c r="C1087" s="13">
        <v>0</v>
      </c>
    </row>
    <row r="1088" spans="1:3" ht="16.5" customHeight="1">
      <c r="A1088" s="11">
        <v>2150802</v>
      </c>
      <c r="B1088" s="11" t="s">
        <v>715</v>
      </c>
      <c r="C1088" s="13">
        <v>0</v>
      </c>
    </row>
    <row r="1089" spans="1:3" ht="16.5" customHeight="1">
      <c r="A1089" s="11">
        <v>2150803</v>
      </c>
      <c r="B1089" s="11" t="s">
        <v>716</v>
      </c>
      <c r="C1089" s="13">
        <v>0</v>
      </c>
    </row>
    <row r="1090" spans="1:3" ht="16.5" customHeight="1">
      <c r="A1090" s="11">
        <v>2150804</v>
      </c>
      <c r="B1090" s="11" t="s">
        <v>1537</v>
      </c>
      <c r="C1090" s="13">
        <v>0</v>
      </c>
    </row>
    <row r="1091" spans="1:3" ht="16.5" customHeight="1">
      <c r="A1091" s="11">
        <v>2150805</v>
      </c>
      <c r="B1091" s="11" t="s">
        <v>1538</v>
      </c>
      <c r="C1091" s="13">
        <v>0</v>
      </c>
    </row>
    <row r="1092" spans="1:3" ht="16.5" customHeight="1">
      <c r="A1092" s="11">
        <v>2150806</v>
      </c>
      <c r="B1092" s="11" t="s">
        <v>1539</v>
      </c>
      <c r="C1092" s="13">
        <v>0</v>
      </c>
    </row>
    <row r="1093" spans="1:3" ht="16.5" customHeight="1">
      <c r="A1093" s="11">
        <v>2150899</v>
      </c>
      <c r="B1093" s="11" t="s">
        <v>1540</v>
      </c>
      <c r="C1093" s="13">
        <v>0</v>
      </c>
    </row>
    <row r="1094" spans="1:3" ht="16.5" customHeight="1">
      <c r="A1094" s="11">
        <v>21599</v>
      </c>
      <c r="B1094" s="12" t="s">
        <v>1541</v>
      </c>
      <c r="C1094" s="13">
        <f>SUM(C1095:C1099)</f>
        <v>0</v>
      </c>
    </row>
    <row r="1095" spans="1:3" ht="16.5" customHeight="1">
      <c r="A1095" s="11">
        <v>2159901</v>
      </c>
      <c r="B1095" s="11" t="s">
        <v>1542</v>
      </c>
      <c r="C1095" s="13">
        <v>0</v>
      </c>
    </row>
    <row r="1096" spans="1:3" ht="16.5" customHeight="1">
      <c r="A1096" s="11">
        <v>2159904</v>
      </c>
      <c r="B1096" s="11" t="s">
        <v>1543</v>
      </c>
      <c r="C1096" s="13">
        <v>0</v>
      </c>
    </row>
    <row r="1097" spans="1:3" ht="16.5" customHeight="1">
      <c r="A1097" s="11">
        <v>2159905</v>
      </c>
      <c r="B1097" s="11" t="s">
        <v>1544</v>
      </c>
      <c r="C1097" s="13">
        <v>0</v>
      </c>
    </row>
    <row r="1098" spans="1:3" ht="16.5" customHeight="1">
      <c r="A1098" s="11">
        <v>2159906</v>
      </c>
      <c r="B1098" s="11" t="s">
        <v>1545</v>
      </c>
      <c r="C1098" s="13">
        <v>0</v>
      </c>
    </row>
    <row r="1099" spans="1:3" ht="16.5" customHeight="1">
      <c r="A1099" s="11">
        <v>2159999</v>
      </c>
      <c r="B1099" s="11" t="s">
        <v>1546</v>
      </c>
      <c r="C1099" s="13">
        <v>0</v>
      </c>
    </row>
    <row r="1100" spans="1:3" ht="16.5" customHeight="1">
      <c r="A1100" s="11">
        <v>216</v>
      </c>
      <c r="B1100" s="12" t="s">
        <v>1547</v>
      </c>
      <c r="C1100" s="13">
        <f>SUM(C1101,C1111,C1117)</f>
        <v>155</v>
      </c>
    </row>
    <row r="1101" spans="1:3" ht="16.5" customHeight="1">
      <c r="A1101" s="11">
        <v>21602</v>
      </c>
      <c r="B1101" s="12" t="s">
        <v>1548</v>
      </c>
      <c r="C1101" s="13">
        <f>SUM(C1102:C1110)</f>
        <v>155</v>
      </c>
    </row>
    <row r="1102" spans="1:3" ht="16.5" customHeight="1">
      <c r="A1102" s="11">
        <v>2160201</v>
      </c>
      <c r="B1102" s="11" t="s">
        <v>714</v>
      </c>
      <c r="C1102" s="13">
        <v>0</v>
      </c>
    </row>
    <row r="1103" spans="1:3" ht="16.5" customHeight="1">
      <c r="A1103" s="11">
        <v>2160202</v>
      </c>
      <c r="B1103" s="11" t="s">
        <v>715</v>
      </c>
      <c r="C1103" s="13">
        <v>0</v>
      </c>
    </row>
    <row r="1104" spans="1:3" ht="16.5" customHeight="1">
      <c r="A1104" s="11">
        <v>2160203</v>
      </c>
      <c r="B1104" s="11" t="s">
        <v>716</v>
      </c>
      <c r="C1104" s="13">
        <v>0</v>
      </c>
    </row>
    <row r="1105" spans="1:3" ht="16.5" customHeight="1">
      <c r="A1105" s="11">
        <v>2160216</v>
      </c>
      <c r="B1105" s="11" t="s">
        <v>1549</v>
      </c>
      <c r="C1105" s="13">
        <v>3</v>
      </c>
    </row>
    <row r="1106" spans="1:3" ht="16.5" customHeight="1">
      <c r="A1106" s="11">
        <v>2160217</v>
      </c>
      <c r="B1106" s="11" t="s">
        <v>1550</v>
      </c>
      <c r="C1106" s="13">
        <v>0</v>
      </c>
    </row>
    <row r="1107" spans="1:3" ht="16.5" customHeight="1">
      <c r="A1107" s="11">
        <v>2160218</v>
      </c>
      <c r="B1107" s="11" t="s">
        <v>1551</v>
      </c>
      <c r="C1107" s="13">
        <v>0</v>
      </c>
    </row>
    <row r="1108" spans="1:3" ht="16.5" customHeight="1">
      <c r="A1108" s="11">
        <v>2160219</v>
      </c>
      <c r="B1108" s="11" t="s">
        <v>1552</v>
      </c>
      <c r="C1108" s="13">
        <v>0</v>
      </c>
    </row>
    <row r="1109" spans="1:3" ht="16.5" customHeight="1">
      <c r="A1109" s="11">
        <v>2160250</v>
      </c>
      <c r="B1109" s="11" t="s">
        <v>723</v>
      </c>
      <c r="C1109" s="13">
        <v>68</v>
      </c>
    </row>
    <row r="1110" spans="1:3" ht="16.5" customHeight="1">
      <c r="A1110" s="11">
        <v>2160299</v>
      </c>
      <c r="B1110" s="11" t="s">
        <v>1553</v>
      </c>
      <c r="C1110" s="13">
        <v>84</v>
      </c>
    </row>
    <row r="1111" spans="1:3" ht="16.5" customHeight="1">
      <c r="A1111" s="11">
        <v>21606</v>
      </c>
      <c r="B1111" s="12" t="s">
        <v>1554</v>
      </c>
      <c r="C1111" s="13">
        <f>SUM(C1112:C1116)</f>
        <v>0</v>
      </c>
    </row>
    <row r="1112" spans="1:3" ht="16.5" customHeight="1">
      <c r="A1112" s="11">
        <v>2160601</v>
      </c>
      <c r="B1112" s="11" t="s">
        <v>714</v>
      </c>
      <c r="C1112" s="13">
        <v>0</v>
      </c>
    </row>
    <row r="1113" spans="1:3" ht="16.5" customHeight="1">
      <c r="A1113" s="11">
        <v>2160602</v>
      </c>
      <c r="B1113" s="11" t="s">
        <v>715</v>
      </c>
      <c r="C1113" s="13">
        <v>0</v>
      </c>
    </row>
    <row r="1114" spans="1:3" ht="16.5" customHeight="1">
      <c r="A1114" s="11">
        <v>2160603</v>
      </c>
      <c r="B1114" s="11" t="s">
        <v>716</v>
      </c>
      <c r="C1114" s="13">
        <v>0</v>
      </c>
    </row>
    <row r="1115" spans="1:3" ht="16.5" customHeight="1">
      <c r="A1115" s="11">
        <v>2160607</v>
      </c>
      <c r="B1115" s="11" t="s">
        <v>1555</v>
      </c>
      <c r="C1115" s="13">
        <v>0</v>
      </c>
    </row>
    <row r="1116" spans="1:3" ht="16.5" customHeight="1">
      <c r="A1116" s="11">
        <v>2160699</v>
      </c>
      <c r="B1116" s="11" t="s">
        <v>1556</v>
      </c>
      <c r="C1116" s="13">
        <v>0</v>
      </c>
    </row>
    <row r="1117" spans="1:3" ht="16.5" customHeight="1">
      <c r="A1117" s="11">
        <v>21699</v>
      </c>
      <c r="B1117" s="12" t="s">
        <v>1557</v>
      </c>
      <c r="C1117" s="13">
        <f>SUM(C1118:C1119)</f>
        <v>0</v>
      </c>
    </row>
    <row r="1118" spans="1:3" ht="16.5" customHeight="1">
      <c r="A1118" s="11">
        <v>2169901</v>
      </c>
      <c r="B1118" s="11" t="s">
        <v>1558</v>
      </c>
      <c r="C1118" s="13">
        <v>0</v>
      </c>
    </row>
    <row r="1119" spans="1:3" ht="16.5" customHeight="1">
      <c r="A1119" s="11">
        <v>2169999</v>
      </c>
      <c r="B1119" s="11" t="s">
        <v>1559</v>
      </c>
      <c r="C1119" s="13">
        <v>0</v>
      </c>
    </row>
    <row r="1120" spans="1:3" ht="16.5" customHeight="1">
      <c r="A1120" s="11">
        <v>217</v>
      </c>
      <c r="B1120" s="12" t="s">
        <v>1560</v>
      </c>
      <c r="C1120" s="13">
        <f>SUM(C1121,C1128,C1138,C1144,C1147)</f>
        <v>7</v>
      </c>
    </row>
    <row r="1121" spans="1:3" ht="16.5" customHeight="1">
      <c r="A1121" s="11">
        <v>21701</v>
      </c>
      <c r="B1121" s="12" t="s">
        <v>1561</v>
      </c>
      <c r="C1121" s="13">
        <f>SUM(C1122:C1127)</f>
        <v>0</v>
      </c>
    </row>
    <row r="1122" spans="1:3" ht="16.5" customHeight="1">
      <c r="A1122" s="11">
        <v>2170101</v>
      </c>
      <c r="B1122" s="11" t="s">
        <v>714</v>
      </c>
      <c r="C1122" s="13">
        <v>0</v>
      </c>
    </row>
    <row r="1123" spans="1:3" ht="16.5" customHeight="1">
      <c r="A1123" s="11">
        <v>2170102</v>
      </c>
      <c r="B1123" s="11" t="s">
        <v>715</v>
      </c>
      <c r="C1123" s="13">
        <v>0</v>
      </c>
    </row>
    <row r="1124" spans="1:3" ht="16.5" customHeight="1">
      <c r="A1124" s="11">
        <v>2170103</v>
      </c>
      <c r="B1124" s="11" t="s">
        <v>716</v>
      </c>
      <c r="C1124" s="13">
        <v>0</v>
      </c>
    </row>
    <row r="1125" spans="1:3" ht="16.5" customHeight="1">
      <c r="A1125" s="11">
        <v>2170104</v>
      </c>
      <c r="B1125" s="11" t="s">
        <v>1562</v>
      </c>
      <c r="C1125" s="13">
        <v>0</v>
      </c>
    </row>
    <row r="1126" spans="1:3" ht="16.5" customHeight="1">
      <c r="A1126" s="11">
        <v>2170150</v>
      </c>
      <c r="B1126" s="11" t="s">
        <v>723</v>
      </c>
      <c r="C1126" s="13">
        <v>0</v>
      </c>
    </row>
    <row r="1127" spans="1:3" ht="16.5" customHeight="1">
      <c r="A1127" s="11">
        <v>2170199</v>
      </c>
      <c r="B1127" s="11" t="s">
        <v>1563</v>
      </c>
      <c r="C1127" s="13">
        <v>0</v>
      </c>
    </row>
    <row r="1128" spans="1:3" ht="16.5" customHeight="1">
      <c r="A1128" s="11">
        <v>21702</v>
      </c>
      <c r="B1128" s="12" t="s">
        <v>1564</v>
      </c>
      <c r="C1128" s="13">
        <f>SUM(C1129:C1137)</f>
        <v>0</v>
      </c>
    </row>
    <row r="1129" spans="1:3" ht="16.5" customHeight="1">
      <c r="A1129" s="11">
        <v>2170201</v>
      </c>
      <c r="B1129" s="11" t="s">
        <v>1565</v>
      </c>
      <c r="C1129" s="13">
        <v>0</v>
      </c>
    </row>
    <row r="1130" spans="1:3" ht="16.5" customHeight="1">
      <c r="A1130" s="11">
        <v>2170202</v>
      </c>
      <c r="B1130" s="11" t="s">
        <v>1566</v>
      </c>
      <c r="C1130" s="13">
        <v>0</v>
      </c>
    </row>
    <row r="1131" spans="1:3" ht="16.5" customHeight="1">
      <c r="A1131" s="11">
        <v>2170203</v>
      </c>
      <c r="B1131" s="11" t="s">
        <v>1567</v>
      </c>
      <c r="C1131" s="13">
        <v>0</v>
      </c>
    </row>
    <row r="1132" spans="1:3" ht="16.5" customHeight="1">
      <c r="A1132" s="11">
        <v>2170204</v>
      </c>
      <c r="B1132" s="11" t="s">
        <v>1568</v>
      </c>
      <c r="C1132" s="13">
        <v>0</v>
      </c>
    </row>
    <row r="1133" spans="1:3" ht="16.5" customHeight="1">
      <c r="A1133" s="11">
        <v>2170205</v>
      </c>
      <c r="B1133" s="11" t="s">
        <v>1569</v>
      </c>
      <c r="C1133" s="13">
        <v>0</v>
      </c>
    </row>
    <row r="1134" spans="1:3" ht="16.5" customHeight="1">
      <c r="A1134" s="11">
        <v>2170206</v>
      </c>
      <c r="B1134" s="11" t="s">
        <v>1570</v>
      </c>
      <c r="C1134" s="13">
        <v>0</v>
      </c>
    </row>
    <row r="1135" spans="1:3" ht="16.5" customHeight="1">
      <c r="A1135" s="11">
        <v>2170207</v>
      </c>
      <c r="B1135" s="11" t="s">
        <v>1571</v>
      </c>
      <c r="C1135" s="13">
        <v>0</v>
      </c>
    </row>
    <row r="1136" spans="1:3" ht="16.5" customHeight="1">
      <c r="A1136" s="11">
        <v>2170208</v>
      </c>
      <c r="B1136" s="11" t="s">
        <v>1572</v>
      </c>
      <c r="C1136" s="13">
        <v>0</v>
      </c>
    </row>
    <row r="1137" spans="1:3" ht="16.5" customHeight="1">
      <c r="A1137" s="11">
        <v>2170299</v>
      </c>
      <c r="B1137" s="11" t="s">
        <v>1573</v>
      </c>
      <c r="C1137" s="13">
        <v>0</v>
      </c>
    </row>
    <row r="1138" spans="1:3" ht="16.5" customHeight="1">
      <c r="A1138" s="11">
        <v>21703</v>
      </c>
      <c r="B1138" s="12" t="s">
        <v>1574</v>
      </c>
      <c r="C1138" s="13">
        <f>SUM(C1139:C1143)</f>
        <v>7</v>
      </c>
    </row>
    <row r="1139" spans="1:3" ht="16.5" customHeight="1">
      <c r="A1139" s="11">
        <v>2170301</v>
      </c>
      <c r="B1139" s="11" t="s">
        <v>1575</v>
      </c>
      <c r="C1139" s="13">
        <v>0</v>
      </c>
    </row>
    <row r="1140" spans="1:3" ht="16.5" customHeight="1">
      <c r="A1140" s="11">
        <v>2170302</v>
      </c>
      <c r="B1140" s="11" t="s">
        <v>1576</v>
      </c>
      <c r="C1140" s="13">
        <v>7</v>
      </c>
    </row>
    <row r="1141" spans="1:3" ht="16.5" customHeight="1">
      <c r="A1141" s="11">
        <v>2170303</v>
      </c>
      <c r="B1141" s="11" t="s">
        <v>1577</v>
      </c>
      <c r="C1141" s="13">
        <v>0</v>
      </c>
    </row>
    <row r="1142" spans="1:3" ht="16.5" customHeight="1">
      <c r="A1142" s="11">
        <v>2170304</v>
      </c>
      <c r="B1142" s="11" t="s">
        <v>1578</v>
      </c>
      <c r="C1142" s="13">
        <v>0</v>
      </c>
    </row>
    <row r="1143" spans="1:3" ht="16.5" customHeight="1">
      <c r="A1143" s="11">
        <v>2170399</v>
      </c>
      <c r="B1143" s="11" t="s">
        <v>1579</v>
      </c>
      <c r="C1143" s="13">
        <v>0</v>
      </c>
    </row>
    <row r="1144" spans="1:3" ht="16.5" customHeight="1">
      <c r="A1144" s="11">
        <v>21704</v>
      </c>
      <c r="B1144" s="12" t="s">
        <v>1580</v>
      </c>
      <c r="C1144" s="13">
        <f>SUM(C1145:C1146)</f>
        <v>0</v>
      </c>
    </row>
    <row r="1145" spans="1:3" ht="16.5" customHeight="1">
      <c r="A1145" s="11">
        <v>2170401</v>
      </c>
      <c r="B1145" s="11" t="s">
        <v>1581</v>
      </c>
      <c r="C1145" s="13">
        <v>0</v>
      </c>
    </row>
    <row r="1146" spans="1:3" ht="16.5" customHeight="1">
      <c r="A1146" s="11">
        <v>2170499</v>
      </c>
      <c r="B1146" s="11" t="s">
        <v>1582</v>
      </c>
      <c r="C1146" s="13">
        <v>0</v>
      </c>
    </row>
    <row r="1147" spans="1:3" ht="16.5" customHeight="1">
      <c r="A1147" s="11">
        <v>21799</v>
      </c>
      <c r="B1147" s="12" t="s">
        <v>1583</v>
      </c>
      <c r="C1147" s="13">
        <f>SUM(C1148:C1149)</f>
        <v>0</v>
      </c>
    </row>
    <row r="1148" spans="1:3" ht="16.5" customHeight="1">
      <c r="A1148" s="11">
        <v>2179901</v>
      </c>
      <c r="B1148" s="11" t="s">
        <v>1584</v>
      </c>
      <c r="C1148" s="13">
        <v>0</v>
      </c>
    </row>
    <row r="1149" spans="1:3" ht="16.5" customHeight="1">
      <c r="A1149" s="11">
        <v>2179902</v>
      </c>
      <c r="B1149" s="11" t="s">
        <v>1585</v>
      </c>
      <c r="C1149" s="13">
        <v>0</v>
      </c>
    </row>
    <row r="1150" spans="1:3" ht="16.5" customHeight="1">
      <c r="A1150" s="11">
        <v>219</v>
      </c>
      <c r="B1150" s="12" t="s">
        <v>1586</v>
      </c>
      <c r="C1150" s="13">
        <f>SUM(C1151:C1159)</f>
        <v>0</v>
      </c>
    </row>
    <row r="1151" spans="1:3" ht="16.5" customHeight="1">
      <c r="A1151" s="11">
        <v>21901</v>
      </c>
      <c r="B1151" s="12" t="s">
        <v>1587</v>
      </c>
      <c r="C1151" s="13">
        <v>0</v>
      </c>
    </row>
    <row r="1152" spans="1:3" ht="16.5" customHeight="1">
      <c r="A1152" s="11">
        <v>21902</v>
      </c>
      <c r="B1152" s="12" t="s">
        <v>1588</v>
      </c>
      <c r="C1152" s="13">
        <v>0</v>
      </c>
    </row>
    <row r="1153" spans="1:3" ht="16.5" customHeight="1">
      <c r="A1153" s="11">
        <v>21903</v>
      </c>
      <c r="B1153" s="12" t="s">
        <v>1589</v>
      </c>
      <c r="C1153" s="13">
        <v>0</v>
      </c>
    </row>
    <row r="1154" spans="1:3" ht="16.5" customHeight="1">
      <c r="A1154" s="11">
        <v>21904</v>
      </c>
      <c r="B1154" s="12" t="s">
        <v>1590</v>
      </c>
      <c r="C1154" s="13">
        <v>0</v>
      </c>
    </row>
    <row r="1155" spans="1:3" ht="16.5" customHeight="1">
      <c r="A1155" s="11">
        <v>21905</v>
      </c>
      <c r="B1155" s="12" t="s">
        <v>1591</v>
      </c>
      <c r="C1155" s="13">
        <v>0</v>
      </c>
    </row>
    <row r="1156" spans="1:3" ht="16.5" customHeight="1">
      <c r="A1156" s="11">
        <v>21906</v>
      </c>
      <c r="B1156" s="12" t="s">
        <v>1592</v>
      </c>
      <c r="C1156" s="13">
        <v>0</v>
      </c>
    </row>
    <row r="1157" spans="1:3" ht="16.5" customHeight="1">
      <c r="A1157" s="11">
        <v>21907</v>
      </c>
      <c r="B1157" s="12" t="s">
        <v>1593</v>
      </c>
      <c r="C1157" s="13">
        <v>0</v>
      </c>
    </row>
    <row r="1158" spans="1:3" ht="16.5" customHeight="1">
      <c r="A1158" s="11">
        <v>21908</v>
      </c>
      <c r="B1158" s="12" t="s">
        <v>1594</v>
      </c>
      <c r="C1158" s="13">
        <v>0</v>
      </c>
    </row>
    <row r="1159" spans="1:3" ht="16.5" customHeight="1">
      <c r="A1159" s="11">
        <v>21999</v>
      </c>
      <c r="B1159" s="12" t="s">
        <v>1595</v>
      </c>
      <c r="C1159" s="13">
        <v>0</v>
      </c>
    </row>
    <row r="1160" spans="1:3" ht="16.5" customHeight="1">
      <c r="A1160" s="11">
        <v>220</v>
      </c>
      <c r="B1160" s="12" t="s">
        <v>1596</v>
      </c>
      <c r="C1160" s="13">
        <f>SUM(C1161,C1188,C1203)</f>
        <v>6642</v>
      </c>
    </row>
    <row r="1161" spans="1:3" ht="16.5" customHeight="1">
      <c r="A1161" s="11">
        <v>22001</v>
      </c>
      <c r="B1161" s="12" t="s">
        <v>1597</v>
      </c>
      <c r="C1161" s="13">
        <f>SUM(C1162:C1187)</f>
        <v>6237</v>
      </c>
    </row>
    <row r="1162" spans="1:3" ht="16.5" customHeight="1">
      <c r="A1162" s="11">
        <v>2200101</v>
      </c>
      <c r="B1162" s="11" t="s">
        <v>714</v>
      </c>
      <c r="C1162" s="13">
        <v>540</v>
      </c>
    </row>
    <row r="1163" spans="1:3" ht="16.5" customHeight="1">
      <c r="A1163" s="11">
        <v>2200102</v>
      </c>
      <c r="B1163" s="11" t="s">
        <v>715</v>
      </c>
      <c r="C1163" s="13">
        <v>0</v>
      </c>
    </row>
    <row r="1164" spans="1:3" ht="16.5" customHeight="1">
      <c r="A1164" s="11">
        <v>2200103</v>
      </c>
      <c r="B1164" s="11" t="s">
        <v>716</v>
      </c>
      <c r="C1164" s="13">
        <v>0</v>
      </c>
    </row>
    <row r="1165" spans="1:3" ht="16.5" customHeight="1">
      <c r="A1165" s="11">
        <v>2200104</v>
      </c>
      <c r="B1165" s="11" t="s">
        <v>1598</v>
      </c>
      <c r="C1165" s="13">
        <v>300</v>
      </c>
    </row>
    <row r="1166" spans="1:3" ht="16.5" customHeight="1">
      <c r="A1166" s="11">
        <v>2200106</v>
      </c>
      <c r="B1166" s="11" t="s">
        <v>1599</v>
      </c>
      <c r="C1166" s="13">
        <v>83</v>
      </c>
    </row>
    <row r="1167" spans="1:3" ht="16.5" customHeight="1">
      <c r="A1167" s="11">
        <v>2200107</v>
      </c>
      <c r="B1167" s="11" t="s">
        <v>1600</v>
      </c>
      <c r="C1167" s="13">
        <v>0</v>
      </c>
    </row>
    <row r="1168" spans="1:3" ht="16.5" customHeight="1">
      <c r="A1168" s="11">
        <v>2200108</v>
      </c>
      <c r="B1168" s="11" t="s">
        <v>1601</v>
      </c>
      <c r="C1168" s="13">
        <v>0</v>
      </c>
    </row>
    <row r="1169" spans="1:3" ht="16.5" customHeight="1">
      <c r="A1169" s="11">
        <v>2200109</v>
      </c>
      <c r="B1169" s="11" t="s">
        <v>1602</v>
      </c>
      <c r="C1169" s="13">
        <v>423</v>
      </c>
    </row>
    <row r="1170" spans="1:3" ht="16.5" customHeight="1">
      <c r="A1170" s="11">
        <v>2200112</v>
      </c>
      <c r="B1170" s="11" t="s">
        <v>1603</v>
      </c>
      <c r="C1170" s="13">
        <v>0</v>
      </c>
    </row>
    <row r="1171" spans="1:3" ht="16.5" customHeight="1">
      <c r="A1171" s="11">
        <v>2200113</v>
      </c>
      <c r="B1171" s="11" t="s">
        <v>1604</v>
      </c>
      <c r="C1171" s="13">
        <v>0</v>
      </c>
    </row>
    <row r="1172" spans="1:3" ht="16.5" customHeight="1">
      <c r="A1172" s="11">
        <v>2200114</v>
      </c>
      <c r="B1172" s="11" t="s">
        <v>1605</v>
      </c>
      <c r="C1172" s="13">
        <v>0</v>
      </c>
    </row>
    <row r="1173" spans="1:3" ht="16.5" customHeight="1">
      <c r="A1173" s="11">
        <v>2200115</v>
      </c>
      <c r="B1173" s="11" t="s">
        <v>1606</v>
      </c>
      <c r="C1173" s="13">
        <v>0</v>
      </c>
    </row>
    <row r="1174" spans="1:3" ht="16.5" customHeight="1">
      <c r="A1174" s="11">
        <v>2200116</v>
      </c>
      <c r="B1174" s="11" t="s">
        <v>1607</v>
      </c>
      <c r="C1174" s="13">
        <v>0</v>
      </c>
    </row>
    <row r="1175" spans="1:3" ht="16.5" customHeight="1">
      <c r="A1175" s="11">
        <v>2200119</v>
      </c>
      <c r="B1175" s="11" t="s">
        <v>1608</v>
      </c>
      <c r="C1175" s="13">
        <v>0</v>
      </c>
    </row>
    <row r="1176" spans="1:3" ht="16.5" customHeight="1">
      <c r="A1176" s="11">
        <v>2200120</v>
      </c>
      <c r="B1176" s="11" t="s">
        <v>1609</v>
      </c>
      <c r="C1176" s="13">
        <v>0</v>
      </c>
    </row>
    <row r="1177" spans="1:3" ht="16.5" customHeight="1">
      <c r="A1177" s="11">
        <v>2200121</v>
      </c>
      <c r="B1177" s="11" t="s">
        <v>1610</v>
      </c>
      <c r="C1177" s="13">
        <v>0</v>
      </c>
    </row>
    <row r="1178" spans="1:3" ht="16.5" customHeight="1">
      <c r="A1178" s="11">
        <v>2200122</v>
      </c>
      <c r="B1178" s="11" t="s">
        <v>1611</v>
      </c>
      <c r="C1178" s="13">
        <v>0</v>
      </c>
    </row>
    <row r="1179" spans="1:3" ht="16.5" customHeight="1">
      <c r="A1179" s="11">
        <v>2200123</v>
      </c>
      <c r="B1179" s="11" t="s">
        <v>1612</v>
      </c>
      <c r="C1179" s="13">
        <v>0</v>
      </c>
    </row>
    <row r="1180" spans="1:3" ht="16.5" customHeight="1">
      <c r="A1180" s="11">
        <v>2200124</v>
      </c>
      <c r="B1180" s="11" t="s">
        <v>1613</v>
      </c>
      <c r="C1180" s="13">
        <v>0</v>
      </c>
    </row>
    <row r="1181" spans="1:3" ht="16.5" customHeight="1">
      <c r="A1181" s="11">
        <v>2200125</v>
      </c>
      <c r="B1181" s="11" t="s">
        <v>1614</v>
      </c>
      <c r="C1181" s="13">
        <v>0</v>
      </c>
    </row>
    <row r="1182" spans="1:3" ht="16.5" customHeight="1">
      <c r="A1182" s="11">
        <v>2200126</v>
      </c>
      <c r="B1182" s="11" t="s">
        <v>1615</v>
      </c>
      <c r="C1182" s="13">
        <v>0</v>
      </c>
    </row>
    <row r="1183" spans="1:3" ht="16.5" customHeight="1">
      <c r="A1183" s="11">
        <v>2200127</v>
      </c>
      <c r="B1183" s="11" t="s">
        <v>1616</v>
      </c>
      <c r="C1183" s="13">
        <v>0</v>
      </c>
    </row>
    <row r="1184" spans="1:3" ht="16.5" customHeight="1">
      <c r="A1184" s="11">
        <v>2200128</v>
      </c>
      <c r="B1184" s="11" t="s">
        <v>1617</v>
      </c>
      <c r="C1184" s="13">
        <v>0</v>
      </c>
    </row>
    <row r="1185" spans="1:3" ht="16.5" customHeight="1">
      <c r="A1185" s="11">
        <v>2200129</v>
      </c>
      <c r="B1185" s="11" t="s">
        <v>1618</v>
      </c>
      <c r="C1185" s="13">
        <v>0</v>
      </c>
    </row>
    <row r="1186" spans="1:3" ht="16.5" customHeight="1">
      <c r="A1186" s="11">
        <v>2200150</v>
      </c>
      <c r="B1186" s="11" t="s">
        <v>723</v>
      </c>
      <c r="C1186" s="13">
        <v>0</v>
      </c>
    </row>
    <row r="1187" spans="1:3" ht="16.5" customHeight="1">
      <c r="A1187" s="11">
        <v>2200199</v>
      </c>
      <c r="B1187" s="11" t="s">
        <v>1619</v>
      </c>
      <c r="C1187" s="13">
        <v>4891</v>
      </c>
    </row>
    <row r="1188" spans="1:3" ht="16.5" customHeight="1">
      <c r="A1188" s="11">
        <v>22005</v>
      </c>
      <c r="B1188" s="12" t="s">
        <v>1620</v>
      </c>
      <c r="C1188" s="13">
        <f>SUM(C1189:C1202)</f>
        <v>59</v>
      </c>
    </row>
    <row r="1189" spans="1:3" ht="16.5" customHeight="1">
      <c r="A1189" s="11">
        <v>2200501</v>
      </c>
      <c r="B1189" s="11" t="s">
        <v>714</v>
      </c>
      <c r="C1189" s="13">
        <v>0</v>
      </c>
    </row>
    <row r="1190" spans="1:3" ht="16.5" customHeight="1">
      <c r="A1190" s="11">
        <v>2200502</v>
      </c>
      <c r="B1190" s="11" t="s">
        <v>715</v>
      </c>
      <c r="C1190" s="13">
        <v>0</v>
      </c>
    </row>
    <row r="1191" spans="1:3" ht="16.5" customHeight="1">
      <c r="A1191" s="11">
        <v>2200503</v>
      </c>
      <c r="B1191" s="11" t="s">
        <v>716</v>
      </c>
      <c r="C1191" s="13">
        <v>0</v>
      </c>
    </row>
    <row r="1192" spans="1:3" ht="16.5" customHeight="1">
      <c r="A1192" s="11">
        <v>2200504</v>
      </c>
      <c r="B1192" s="11" t="s">
        <v>1621</v>
      </c>
      <c r="C1192" s="13">
        <v>39</v>
      </c>
    </row>
    <row r="1193" spans="1:3" ht="16.5" customHeight="1">
      <c r="A1193" s="11">
        <v>2200506</v>
      </c>
      <c r="B1193" s="11" t="s">
        <v>1622</v>
      </c>
      <c r="C1193" s="13">
        <v>0</v>
      </c>
    </row>
    <row r="1194" spans="1:3" ht="16.5" customHeight="1">
      <c r="A1194" s="11">
        <v>2200507</v>
      </c>
      <c r="B1194" s="11" t="s">
        <v>1623</v>
      </c>
      <c r="C1194" s="13">
        <v>0</v>
      </c>
    </row>
    <row r="1195" spans="1:3" ht="16.5" customHeight="1">
      <c r="A1195" s="11">
        <v>2200508</v>
      </c>
      <c r="B1195" s="11" t="s">
        <v>1624</v>
      </c>
      <c r="C1195" s="13">
        <v>0</v>
      </c>
    </row>
    <row r="1196" spans="1:3" ht="16.5" customHeight="1">
      <c r="A1196" s="11">
        <v>2200509</v>
      </c>
      <c r="B1196" s="11" t="s">
        <v>1625</v>
      </c>
      <c r="C1196" s="13">
        <v>0</v>
      </c>
    </row>
    <row r="1197" spans="1:3" ht="16.5" customHeight="1">
      <c r="A1197" s="11">
        <v>2200510</v>
      </c>
      <c r="B1197" s="11" t="s">
        <v>1626</v>
      </c>
      <c r="C1197" s="13">
        <v>0</v>
      </c>
    </row>
    <row r="1198" spans="1:3" ht="16.5" customHeight="1">
      <c r="A1198" s="11">
        <v>2200511</v>
      </c>
      <c r="B1198" s="11" t="s">
        <v>1627</v>
      </c>
      <c r="C1198" s="13">
        <v>0</v>
      </c>
    </row>
    <row r="1199" spans="1:3" ht="16.5" customHeight="1">
      <c r="A1199" s="11">
        <v>2200512</v>
      </c>
      <c r="B1199" s="11" t="s">
        <v>1628</v>
      </c>
      <c r="C1199" s="13">
        <v>0</v>
      </c>
    </row>
    <row r="1200" spans="1:3" ht="16.5" customHeight="1">
      <c r="A1200" s="11">
        <v>2200513</v>
      </c>
      <c r="B1200" s="11" t="s">
        <v>1629</v>
      </c>
      <c r="C1200" s="13">
        <v>0</v>
      </c>
    </row>
    <row r="1201" spans="1:3" ht="16.5" customHeight="1">
      <c r="A1201" s="11">
        <v>2200514</v>
      </c>
      <c r="B1201" s="11" t="s">
        <v>1630</v>
      </c>
      <c r="C1201" s="13">
        <v>0</v>
      </c>
    </row>
    <row r="1202" spans="1:3" ht="16.5" customHeight="1">
      <c r="A1202" s="11">
        <v>2200599</v>
      </c>
      <c r="B1202" s="11" t="s">
        <v>1631</v>
      </c>
      <c r="C1202" s="13">
        <v>20</v>
      </c>
    </row>
    <row r="1203" spans="1:3" ht="16.5" customHeight="1">
      <c r="A1203" s="11">
        <v>22099</v>
      </c>
      <c r="B1203" s="12" t="s">
        <v>1632</v>
      </c>
      <c r="C1203" s="13">
        <f>C1204</f>
        <v>346</v>
      </c>
    </row>
    <row r="1204" spans="1:3" ht="16.5" customHeight="1">
      <c r="A1204" s="11">
        <v>2209901</v>
      </c>
      <c r="B1204" s="11" t="s">
        <v>1633</v>
      </c>
      <c r="C1204" s="13">
        <v>346</v>
      </c>
    </row>
    <row r="1205" spans="1:3" ht="16.5" customHeight="1">
      <c r="A1205" s="11">
        <v>221</v>
      </c>
      <c r="B1205" s="12" t="s">
        <v>1634</v>
      </c>
      <c r="C1205" s="13">
        <f>SUM(C1206,C1217,C1221)</f>
        <v>683</v>
      </c>
    </row>
    <row r="1206" spans="1:3" ht="16.5" customHeight="1">
      <c r="A1206" s="11">
        <v>22101</v>
      </c>
      <c r="B1206" s="12" t="s">
        <v>1635</v>
      </c>
      <c r="C1206" s="13">
        <f>SUM(C1207:C1216)</f>
        <v>683</v>
      </c>
    </row>
    <row r="1207" spans="1:3" ht="16.5" customHeight="1">
      <c r="A1207" s="11">
        <v>2210101</v>
      </c>
      <c r="B1207" s="11" t="s">
        <v>1636</v>
      </c>
      <c r="C1207" s="13">
        <v>0</v>
      </c>
    </row>
    <row r="1208" spans="1:3" ht="16.5" customHeight="1">
      <c r="A1208" s="11">
        <v>2210102</v>
      </c>
      <c r="B1208" s="11" t="s">
        <v>1637</v>
      </c>
      <c r="C1208" s="13">
        <v>0</v>
      </c>
    </row>
    <row r="1209" spans="1:3" ht="16.5" customHeight="1">
      <c r="A1209" s="11">
        <v>2210103</v>
      </c>
      <c r="B1209" s="11" t="s">
        <v>1638</v>
      </c>
      <c r="C1209" s="13">
        <v>0</v>
      </c>
    </row>
    <row r="1210" spans="1:3" ht="16.5" customHeight="1">
      <c r="A1210" s="11">
        <v>2210104</v>
      </c>
      <c r="B1210" s="11" t="s">
        <v>1639</v>
      </c>
      <c r="C1210" s="13">
        <v>0</v>
      </c>
    </row>
    <row r="1211" spans="1:3" ht="16.5" customHeight="1">
      <c r="A1211" s="11">
        <v>2210105</v>
      </c>
      <c r="B1211" s="11" t="s">
        <v>1640</v>
      </c>
      <c r="C1211" s="13">
        <v>657</v>
      </c>
    </row>
    <row r="1212" spans="1:3" ht="16.5" customHeight="1">
      <c r="A1212" s="11">
        <v>2210106</v>
      </c>
      <c r="B1212" s="11" t="s">
        <v>1641</v>
      </c>
      <c r="C1212" s="13">
        <v>0</v>
      </c>
    </row>
    <row r="1213" spans="1:3" ht="16.5" customHeight="1">
      <c r="A1213" s="11">
        <v>2210107</v>
      </c>
      <c r="B1213" s="11" t="s">
        <v>1642</v>
      </c>
      <c r="C1213" s="13">
        <v>2</v>
      </c>
    </row>
    <row r="1214" spans="1:3" ht="16.5" customHeight="1">
      <c r="A1214" s="11">
        <v>2210108</v>
      </c>
      <c r="B1214" s="11" t="s">
        <v>1643</v>
      </c>
      <c r="C1214" s="13">
        <v>0</v>
      </c>
    </row>
    <row r="1215" spans="1:3" ht="16.5" customHeight="1">
      <c r="A1215" s="11">
        <v>2210109</v>
      </c>
      <c r="B1215" s="11" t="s">
        <v>1644</v>
      </c>
      <c r="C1215" s="13">
        <v>0</v>
      </c>
    </row>
    <row r="1216" spans="1:3" ht="16.5" customHeight="1">
      <c r="A1216" s="11">
        <v>2210199</v>
      </c>
      <c r="B1216" s="11" t="s">
        <v>1645</v>
      </c>
      <c r="C1216" s="13">
        <v>24</v>
      </c>
    </row>
    <row r="1217" spans="1:3" ht="16.5" customHeight="1">
      <c r="A1217" s="11">
        <v>22102</v>
      </c>
      <c r="B1217" s="12" t="s">
        <v>1646</v>
      </c>
      <c r="C1217" s="13">
        <f>SUM(C1218:C1220)</f>
        <v>0</v>
      </c>
    </row>
    <row r="1218" spans="1:3" ht="16.5" customHeight="1">
      <c r="A1218" s="11">
        <v>2210201</v>
      </c>
      <c r="B1218" s="11" t="s">
        <v>1647</v>
      </c>
      <c r="C1218" s="13">
        <v>0</v>
      </c>
    </row>
    <row r="1219" spans="1:3" ht="16.5" customHeight="1">
      <c r="A1219" s="11">
        <v>2210202</v>
      </c>
      <c r="B1219" s="11" t="s">
        <v>1648</v>
      </c>
      <c r="C1219" s="13">
        <v>0</v>
      </c>
    </row>
    <row r="1220" spans="1:3" ht="16.5" customHeight="1">
      <c r="A1220" s="11">
        <v>2210203</v>
      </c>
      <c r="B1220" s="11" t="s">
        <v>1649</v>
      </c>
      <c r="C1220" s="13">
        <v>0</v>
      </c>
    </row>
    <row r="1221" spans="1:3" ht="16.5" customHeight="1">
      <c r="A1221" s="11">
        <v>22103</v>
      </c>
      <c r="B1221" s="12" t="s">
        <v>1650</v>
      </c>
      <c r="C1221" s="13">
        <f>SUM(C1222:C1224)</f>
        <v>0</v>
      </c>
    </row>
    <row r="1222" spans="1:3" ht="16.5" customHeight="1">
      <c r="A1222" s="11">
        <v>2210301</v>
      </c>
      <c r="B1222" s="11" t="s">
        <v>1651</v>
      </c>
      <c r="C1222" s="13">
        <v>0</v>
      </c>
    </row>
    <row r="1223" spans="1:3" ht="16.5" customHeight="1">
      <c r="A1223" s="11">
        <v>2210302</v>
      </c>
      <c r="B1223" s="11" t="s">
        <v>1652</v>
      </c>
      <c r="C1223" s="13">
        <v>0</v>
      </c>
    </row>
    <row r="1224" spans="1:3" ht="16.5" customHeight="1">
      <c r="A1224" s="11">
        <v>2210399</v>
      </c>
      <c r="B1224" s="11" t="s">
        <v>1653</v>
      </c>
      <c r="C1224" s="13">
        <v>0</v>
      </c>
    </row>
    <row r="1225" spans="1:3" ht="16.5" customHeight="1">
      <c r="A1225" s="11">
        <v>222</v>
      </c>
      <c r="B1225" s="12" t="s">
        <v>1654</v>
      </c>
      <c r="C1225" s="13">
        <f>SUM(C1226,C1241,C1255,C1260,C1266)</f>
        <v>140</v>
      </c>
    </row>
    <row r="1226" spans="1:3" ht="16.5" customHeight="1">
      <c r="A1226" s="11">
        <v>22201</v>
      </c>
      <c r="B1226" s="12" t="s">
        <v>1655</v>
      </c>
      <c r="C1226" s="13">
        <f>SUM(C1227:C1240)</f>
        <v>0</v>
      </c>
    </row>
    <row r="1227" spans="1:3" ht="16.5" customHeight="1">
      <c r="A1227" s="11">
        <v>2220101</v>
      </c>
      <c r="B1227" s="11" t="s">
        <v>714</v>
      </c>
      <c r="C1227" s="13">
        <v>0</v>
      </c>
    </row>
    <row r="1228" spans="1:3" ht="16.5" customHeight="1">
      <c r="A1228" s="11">
        <v>2220102</v>
      </c>
      <c r="B1228" s="11" t="s">
        <v>715</v>
      </c>
      <c r="C1228" s="13">
        <v>0</v>
      </c>
    </row>
    <row r="1229" spans="1:3" ht="16.5" customHeight="1">
      <c r="A1229" s="11">
        <v>2220103</v>
      </c>
      <c r="B1229" s="11" t="s">
        <v>716</v>
      </c>
      <c r="C1229" s="13">
        <v>0</v>
      </c>
    </row>
    <row r="1230" spans="1:3" ht="16.5" customHeight="1">
      <c r="A1230" s="11">
        <v>2220104</v>
      </c>
      <c r="B1230" s="11" t="s">
        <v>1656</v>
      </c>
      <c r="C1230" s="13">
        <v>0</v>
      </c>
    </row>
    <row r="1231" spans="1:3" ht="16.5" customHeight="1">
      <c r="A1231" s="11">
        <v>2220105</v>
      </c>
      <c r="B1231" s="11" t="s">
        <v>1657</v>
      </c>
      <c r="C1231" s="13">
        <v>0</v>
      </c>
    </row>
    <row r="1232" spans="1:3" ht="16.5" customHeight="1">
      <c r="A1232" s="11">
        <v>2220106</v>
      </c>
      <c r="B1232" s="11" t="s">
        <v>1658</v>
      </c>
      <c r="C1232" s="13">
        <v>0</v>
      </c>
    </row>
    <row r="1233" spans="1:3" ht="16.5" customHeight="1">
      <c r="A1233" s="11">
        <v>2220107</v>
      </c>
      <c r="B1233" s="11" t="s">
        <v>1659</v>
      </c>
      <c r="C1233" s="13">
        <v>0</v>
      </c>
    </row>
    <row r="1234" spans="1:3" ht="16.5" customHeight="1">
      <c r="A1234" s="11">
        <v>2220112</v>
      </c>
      <c r="B1234" s="11" t="s">
        <v>1660</v>
      </c>
      <c r="C1234" s="13">
        <v>0</v>
      </c>
    </row>
    <row r="1235" spans="1:3" ht="16.5" customHeight="1">
      <c r="A1235" s="11">
        <v>2220113</v>
      </c>
      <c r="B1235" s="11" t="s">
        <v>1661</v>
      </c>
      <c r="C1235" s="13">
        <v>0</v>
      </c>
    </row>
    <row r="1236" spans="1:3" ht="16.5" customHeight="1">
      <c r="A1236" s="11">
        <v>2220114</v>
      </c>
      <c r="B1236" s="11" t="s">
        <v>1662</v>
      </c>
      <c r="C1236" s="13">
        <v>0</v>
      </c>
    </row>
    <row r="1237" spans="1:3" ht="16.5" customHeight="1">
      <c r="A1237" s="11">
        <v>2220115</v>
      </c>
      <c r="B1237" s="11" t="s">
        <v>1663</v>
      </c>
      <c r="C1237" s="13">
        <v>0</v>
      </c>
    </row>
    <row r="1238" spans="1:3" ht="16.5" customHeight="1">
      <c r="A1238" s="11">
        <v>2220118</v>
      </c>
      <c r="B1238" s="11" t="s">
        <v>1664</v>
      </c>
      <c r="C1238" s="13">
        <v>0</v>
      </c>
    </row>
    <row r="1239" spans="1:3" ht="16.5" customHeight="1">
      <c r="A1239" s="11">
        <v>2220150</v>
      </c>
      <c r="B1239" s="11" t="s">
        <v>723</v>
      </c>
      <c r="C1239" s="13">
        <v>0</v>
      </c>
    </row>
    <row r="1240" spans="1:3" ht="16.5" customHeight="1">
      <c r="A1240" s="11">
        <v>2220199</v>
      </c>
      <c r="B1240" s="11" t="s">
        <v>1665</v>
      </c>
      <c r="C1240" s="13">
        <v>0</v>
      </c>
    </row>
    <row r="1241" spans="1:3" ht="16.5" customHeight="1">
      <c r="A1241" s="11">
        <v>22202</v>
      </c>
      <c r="B1241" s="12" t="s">
        <v>1666</v>
      </c>
      <c r="C1241" s="13">
        <f>SUM(C1242:C1254)</f>
        <v>0</v>
      </c>
    </row>
    <row r="1242" spans="1:3" ht="16.5" customHeight="1">
      <c r="A1242" s="11">
        <v>2220201</v>
      </c>
      <c r="B1242" s="11" t="s">
        <v>714</v>
      </c>
      <c r="C1242" s="13">
        <v>0</v>
      </c>
    </row>
    <row r="1243" spans="1:3" ht="16.5" customHeight="1">
      <c r="A1243" s="11">
        <v>2220202</v>
      </c>
      <c r="B1243" s="11" t="s">
        <v>715</v>
      </c>
      <c r="C1243" s="13">
        <v>0</v>
      </c>
    </row>
    <row r="1244" spans="1:3" ht="16.5" customHeight="1">
      <c r="A1244" s="11">
        <v>2220203</v>
      </c>
      <c r="B1244" s="11" t="s">
        <v>716</v>
      </c>
      <c r="C1244" s="13">
        <v>0</v>
      </c>
    </row>
    <row r="1245" spans="1:3" ht="16.5" customHeight="1">
      <c r="A1245" s="11">
        <v>2220204</v>
      </c>
      <c r="B1245" s="11" t="s">
        <v>1667</v>
      </c>
      <c r="C1245" s="13">
        <v>0</v>
      </c>
    </row>
    <row r="1246" spans="1:3" ht="16.5" customHeight="1">
      <c r="A1246" s="11">
        <v>2220205</v>
      </c>
      <c r="B1246" s="11" t="s">
        <v>1668</v>
      </c>
      <c r="C1246" s="13">
        <v>0</v>
      </c>
    </row>
    <row r="1247" spans="1:3" ht="16.5" customHeight="1">
      <c r="A1247" s="11">
        <v>2220206</v>
      </c>
      <c r="B1247" s="11" t="s">
        <v>1669</v>
      </c>
      <c r="C1247" s="13">
        <v>0</v>
      </c>
    </row>
    <row r="1248" spans="1:3" ht="16.5" customHeight="1">
      <c r="A1248" s="11">
        <v>2220207</v>
      </c>
      <c r="B1248" s="11" t="s">
        <v>1670</v>
      </c>
      <c r="C1248" s="13">
        <v>0</v>
      </c>
    </row>
    <row r="1249" spans="1:3" ht="16.5" customHeight="1">
      <c r="A1249" s="11">
        <v>2220209</v>
      </c>
      <c r="B1249" s="11" t="s">
        <v>1671</v>
      </c>
      <c r="C1249" s="13">
        <v>0</v>
      </c>
    </row>
    <row r="1250" spans="1:3" ht="16.5" customHeight="1">
      <c r="A1250" s="11">
        <v>2220210</v>
      </c>
      <c r="B1250" s="11" t="s">
        <v>1672</v>
      </c>
      <c r="C1250" s="13">
        <v>0</v>
      </c>
    </row>
    <row r="1251" spans="1:3" ht="16.5" customHeight="1">
      <c r="A1251" s="11">
        <v>2220211</v>
      </c>
      <c r="B1251" s="11" t="s">
        <v>1673</v>
      </c>
      <c r="C1251" s="13">
        <v>0</v>
      </c>
    </row>
    <row r="1252" spans="1:3" ht="16.5" customHeight="1">
      <c r="A1252" s="11">
        <v>2220212</v>
      </c>
      <c r="B1252" s="11" t="s">
        <v>1674</v>
      </c>
      <c r="C1252" s="13">
        <v>0</v>
      </c>
    </row>
    <row r="1253" spans="1:3" ht="16.5" customHeight="1">
      <c r="A1253" s="11">
        <v>2220250</v>
      </c>
      <c r="B1253" s="11" t="s">
        <v>723</v>
      </c>
      <c r="C1253" s="13">
        <v>0</v>
      </c>
    </row>
    <row r="1254" spans="1:3" ht="16.5" customHeight="1">
      <c r="A1254" s="11">
        <v>2220299</v>
      </c>
      <c r="B1254" s="11" t="s">
        <v>1675</v>
      </c>
      <c r="C1254" s="13">
        <v>0</v>
      </c>
    </row>
    <row r="1255" spans="1:3" ht="16.5" customHeight="1">
      <c r="A1255" s="11">
        <v>22203</v>
      </c>
      <c r="B1255" s="12" t="s">
        <v>1676</v>
      </c>
      <c r="C1255" s="13">
        <f>SUM(C1256:C1259)</f>
        <v>0</v>
      </c>
    </row>
    <row r="1256" spans="1:3" ht="16.5" customHeight="1">
      <c r="A1256" s="11">
        <v>2220301</v>
      </c>
      <c r="B1256" s="11" t="s">
        <v>1677</v>
      </c>
      <c r="C1256" s="13">
        <v>0</v>
      </c>
    </row>
    <row r="1257" spans="1:3" ht="16.5" customHeight="1">
      <c r="A1257" s="11">
        <v>2220303</v>
      </c>
      <c r="B1257" s="11" t="s">
        <v>1678</v>
      </c>
      <c r="C1257" s="13">
        <v>0</v>
      </c>
    </row>
    <row r="1258" spans="1:3" ht="16.5" customHeight="1">
      <c r="A1258" s="11">
        <v>2220304</v>
      </c>
      <c r="B1258" s="11" t="s">
        <v>1679</v>
      </c>
      <c r="C1258" s="13">
        <v>0</v>
      </c>
    </row>
    <row r="1259" spans="1:3" ht="16.5" customHeight="1">
      <c r="A1259" s="11">
        <v>2220399</v>
      </c>
      <c r="B1259" s="11" t="s">
        <v>1680</v>
      </c>
      <c r="C1259" s="13">
        <v>0</v>
      </c>
    </row>
    <row r="1260" spans="1:3" ht="16.5" customHeight="1">
      <c r="A1260" s="11">
        <v>22204</v>
      </c>
      <c r="B1260" s="12" t="s">
        <v>1681</v>
      </c>
      <c r="C1260" s="13">
        <f>SUM(C1261:C1265)</f>
        <v>0</v>
      </c>
    </row>
    <row r="1261" spans="1:3" ht="16.5" customHeight="1">
      <c r="A1261" s="11">
        <v>2220401</v>
      </c>
      <c r="B1261" s="11" t="s">
        <v>1682</v>
      </c>
      <c r="C1261" s="13">
        <v>0</v>
      </c>
    </row>
    <row r="1262" spans="1:3" ht="16.5" customHeight="1">
      <c r="A1262" s="11">
        <v>2220402</v>
      </c>
      <c r="B1262" s="11" t="s">
        <v>1683</v>
      </c>
      <c r="C1262" s="13">
        <v>0</v>
      </c>
    </row>
    <row r="1263" spans="1:3" ht="16.5" customHeight="1">
      <c r="A1263" s="11">
        <v>2220403</v>
      </c>
      <c r="B1263" s="11" t="s">
        <v>1684</v>
      </c>
      <c r="C1263" s="13">
        <v>0</v>
      </c>
    </row>
    <row r="1264" spans="1:3" ht="16.5" customHeight="1">
      <c r="A1264" s="11">
        <v>2220404</v>
      </c>
      <c r="B1264" s="11" t="s">
        <v>1685</v>
      </c>
      <c r="C1264" s="13">
        <v>0</v>
      </c>
    </row>
    <row r="1265" spans="1:3" ht="16.5" customHeight="1">
      <c r="A1265" s="11">
        <v>2220499</v>
      </c>
      <c r="B1265" s="11" t="s">
        <v>1686</v>
      </c>
      <c r="C1265" s="13">
        <v>0</v>
      </c>
    </row>
    <row r="1266" spans="1:3" ht="16.5" customHeight="1">
      <c r="A1266" s="11">
        <v>22205</v>
      </c>
      <c r="B1266" s="12" t="s">
        <v>1687</v>
      </c>
      <c r="C1266" s="13">
        <f>SUM(C1267:C1278)</f>
        <v>140</v>
      </c>
    </row>
    <row r="1267" spans="1:3" ht="16.5" customHeight="1">
      <c r="A1267" s="11">
        <v>2220501</v>
      </c>
      <c r="B1267" s="11" t="s">
        <v>1688</v>
      </c>
      <c r="C1267" s="13">
        <v>0</v>
      </c>
    </row>
    <row r="1268" spans="1:3" ht="16.5" customHeight="1">
      <c r="A1268" s="11">
        <v>2220502</v>
      </c>
      <c r="B1268" s="11" t="s">
        <v>1689</v>
      </c>
      <c r="C1268" s="13">
        <v>0</v>
      </c>
    </row>
    <row r="1269" spans="1:3" ht="16.5" customHeight="1">
      <c r="A1269" s="11">
        <v>2220503</v>
      </c>
      <c r="B1269" s="11" t="s">
        <v>1690</v>
      </c>
      <c r="C1269" s="13">
        <v>0</v>
      </c>
    </row>
    <row r="1270" spans="1:3" ht="16.5" customHeight="1">
      <c r="A1270" s="11">
        <v>2220504</v>
      </c>
      <c r="B1270" s="11" t="s">
        <v>1691</v>
      </c>
      <c r="C1270" s="13">
        <v>0</v>
      </c>
    </row>
    <row r="1271" spans="1:3" ht="16.5" customHeight="1">
      <c r="A1271" s="11">
        <v>2220505</v>
      </c>
      <c r="B1271" s="11" t="s">
        <v>1692</v>
      </c>
      <c r="C1271" s="13">
        <v>0</v>
      </c>
    </row>
    <row r="1272" spans="1:3" ht="16.5" customHeight="1">
      <c r="A1272" s="11">
        <v>2220506</v>
      </c>
      <c r="B1272" s="11" t="s">
        <v>1693</v>
      </c>
      <c r="C1272" s="13">
        <v>0</v>
      </c>
    </row>
    <row r="1273" spans="1:3" ht="16.5" customHeight="1">
      <c r="A1273" s="11">
        <v>2220507</v>
      </c>
      <c r="B1273" s="11" t="s">
        <v>1694</v>
      </c>
      <c r="C1273" s="13">
        <v>0</v>
      </c>
    </row>
    <row r="1274" spans="1:3" ht="16.5" customHeight="1">
      <c r="A1274" s="11">
        <v>2220508</v>
      </c>
      <c r="B1274" s="11" t="s">
        <v>1695</v>
      </c>
      <c r="C1274" s="13">
        <v>0</v>
      </c>
    </row>
    <row r="1275" spans="1:3" ht="16.5" customHeight="1">
      <c r="A1275" s="11">
        <v>2220509</v>
      </c>
      <c r="B1275" s="11" t="s">
        <v>1696</v>
      </c>
      <c r="C1275" s="13">
        <v>0</v>
      </c>
    </row>
    <row r="1276" spans="1:3" ht="16.5" customHeight="1">
      <c r="A1276" s="11">
        <v>2220510</v>
      </c>
      <c r="B1276" s="11" t="s">
        <v>1697</v>
      </c>
      <c r="C1276" s="13">
        <v>0</v>
      </c>
    </row>
    <row r="1277" spans="1:3" ht="16.5" customHeight="1">
      <c r="A1277" s="11">
        <v>2220511</v>
      </c>
      <c r="B1277" s="11" t="s">
        <v>1698</v>
      </c>
      <c r="C1277" s="13">
        <v>0</v>
      </c>
    </row>
    <row r="1278" spans="1:3" ht="16.5" customHeight="1">
      <c r="A1278" s="11">
        <v>2220599</v>
      </c>
      <c r="B1278" s="11" t="s">
        <v>1699</v>
      </c>
      <c r="C1278" s="13">
        <v>140</v>
      </c>
    </row>
    <row r="1279" spans="1:3" ht="16.5" customHeight="1">
      <c r="A1279" s="11">
        <v>224</v>
      </c>
      <c r="B1279" s="12" t="s">
        <v>1700</v>
      </c>
      <c r="C1279" s="13">
        <f>SUM(C1280,C1292,C1298,C1304,C1312,C1325,C1329,C1335)</f>
        <v>769</v>
      </c>
    </row>
    <row r="1280" spans="1:3" ht="16.5" customHeight="1">
      <c r="A1280" s="11">
        <v>22401</v>
      </c>
      <c r="B1280" s="12" t="s">
        <v>1701</v>
      </c>
      <c r="C1280" s="13">
        <f>SUM(C1281:C1291)</f>
        <v>407</v>
      </c>
    </row>
    <row r="1281" spans="1:3" ht="16.5" customHeight="1">
      <c r="A1281" s="11">
        <v>2240101</v>
      </c>
      <c r="B1281" s="11" t="s">
        <v>714</v>
      </c>
      <c r="C1281" s="13">
        <v>257</v>
      </c>
    </row>
    <row r="1282" spans="1:3" ht="16.5" customHeight="1">
      <c r="A1282" s="11">
        <v>2240102</v>
      </c>
      <c r="B1282" s="11" t="s">
        <v>715</v>
      </c>
      <c r="C1282" s="13">
        <v>0</v>
      </c>
    </row>
    <row r="1283" spans="1:3" ht="16.5" customHeight="1">
      <c r="A1283" s="11">
        <v>2240103</v>
      </c>
      <c r="B1283" s="11" t="s">
        <v>716</v>
      </c>
      <c r="C1283" s="13">
        <v>0</v>
      </c>
    </row>
    <row r="1284" spans="1:3" ht="16.5" customHeight="1">
      <c r="A1284" s="11">
        <v>2240104</v>
      </c>
      <c r="B1284" s="11" t="s">
        <v>1702</v>
      </c>
      <c r="C1284" s="13">
        <v>0</v>
      </c>
    </row>
    <row r="1285" spans="1:3" ht="16.5" customHeight="1">
      <c r="A1285" s="11">
        <v>2240105</v>
      </c>
      <c r="B1285" s="11" t="s">
        <v>1703</v>
      </c>
      <c r="C1285" s="13">
        <v>0</v>
      </c>
    </row>
    <row r="1286" spans="1:3" ht="16.5" customHeight="1">
      <c r="A1286" s="11">
        <v>2240106</v>
      </c>
      <c r="B1286" s="11" t="s">
        <v>1704</v>
      </c>
      <c r="C1286" s="13">
        <v>0</v>
      </c>
    </row>
    <row r="1287" spans="1:3" ht="16.5" customHeight="1">
      <c r="A1287" s="11">
        <v>2240107</v>
      </c>
      <c r="B1287" s="11" t="s">
        <v>1705</v>
      </c>
      <c r="C1287" s="13">
        <v>0</v>
      </c>
    </row>
    <row r="1288" spans="1:3" ht="16.5" customHeight="1">
      <c r="A1288" s="11">
        <v>2240108</v>
      </c>
      <c r="B1288" s="11" t="s">
        <v>1706</v>
      </c>
      <c r="C1288" s="13">
        <v>0</v>
      </c>
    </row>
    <row r="1289" spans="1:3" ht="16.5" customHeight="1">
      <c r="A1289" s="11">
        <v>2240109</v>
      </c>
      <c r="B1289" s="11" t="s">
        <v>1707</v>
      </c>
      <c r="C1289" s="13">
        <v>0</v>
      </c>
    </row>
    <row r="1290" spans="1:3" ht="16.5" customHeight="1">
      <c r="A1290" s="11">
        <v>2240150</v>
      </c>
      <c r="B1290" s="11" t="s">
        <v>723</v>
      </c>
      <c r="C1290" s="13">
        <v>0</v>
      </c>
    </row>
    <row r="1291" spans="1:3" ht="16.5" customHeight="1">
      <c r="A1291" s="11">
        <v>2240199</v>
      </c>
      <c r="B1291" s="11" t="s">
        <v>1708</v>
      </c>
      <c r="C1291" s="13">
        <v>150</v>
      </c>
    </row>
    <row r="1292" spans="1:3" ht="16.5" customHeight="1">
      <c r="A1292" s="11">
        <v>22402</v>
      </c>
      <c r="B1292" s="12" t="s">
        <v>1709</v>
      </c>
      <c r="C1292" s="13">
        <f>SUM(C1293:C1297)</f>
        <v>151</v>
      </c>
    </row>
    <row r="1293" spans="1:3" ht="16.5" customHeight="1">
      <c r="A1293" s="11">
        <v>2240201</v>
      </c>
      <c r="B1293" s="11" t="s">
        <v>714</v>
      </c>
      <c r="C1293" s="13">
        <v>0</v>
      </c>
    </row>
    <row r="1294" spans="1:3" ht="16.5" customHeight="1">
      <c r="A1294" s="11">
        <v>2240202</v>
      </c>
      <c r="B1294" s="11" t="s">
        <v>715</v>
      </c>
      <c r="C1294" s="13">
        <v>0</v>
      </c>
    </row>
    <row r="1295" spans="1:3" ht="16.5" customHeight="1">
      <c r="A1295" s="11">
        <v>2240203</v>
      </c>
      <c r="B1295" s="11" t="s">
        <v>716</v>
      </c>
      <c r="C1295" s="13">
        <v>0</v>
      </c>
    </row>
    <row r="1296" spans="1:3" ht="16.5" customHeight="1">
      <c r="A1296" s="11">
        <v>2240204</v>
      </c>
      <c r="B1296" s="11" t="s">
        <v>1710</v>
      </c>
      <c r="C1296" s="13">
        <v>0</v>
      </c>
    </row>
    <row r="1297" spans="1:3" ht="16.5" customHeight="1">
      <c r="A1297" s="11">
        <v>2240299</v>
      </c>
      <c r="B1297" s="11" t="s">
        <v>1711</v>
      </c>
      <c r="C1297" s="13">
        <v>151</v>
      </c>
    </row>
    <row r="1298" spans="1:3" ht="16.5" customHeight="1">
      <c r="A1298" s="11">
        <v>22403</v>
      </c>
      <c r="B1298" s="12" t="s">
        <v>1712</v>
      </c>
      <c r="C1298" s="13">
        <f>SUM(C1299:C1303)</f>
        <v>0</v>
      </c>
    </row>
    <row r="1299" spans="1:3" ht="16.5" customHeight="1">
      <c r="A1299" s="11">
        <v>2240301</v>
      </c>
      <c r="B1299" s="11" t="s">
        <v>714</v>
      </c>
      <c r="C1299" s="13">
        <v>0</v>
      </c>
    </row>
    <row r="1300" spans="1:3" ht="16.5" customHeight="1">
      <c r="A1300" s="11">
        <v>2240302</v>
      </c>
      <c r="B1300" s="11" t="s">
        <v>715</v>
      </c>
      <c r="C1300" s="13">
        <v>0</v>
      </c>
    </row>
    <row r="1301" spans="1:3" ht="16.5" customHeight="1">
      <c r="A1301" s="11">
        <v>2240303</v>
      </c>
      <c r="B1301" s="11" t="s">
        <v>716</v>
      </c>
      <c r="C1301" s="13">
        <v>0</v>
      </c>
    </row>
    <row r="1302" spans="1:3" ht="16.5" customHeight="1">
      <c r="A1302" s="11">
        <v>2240304</v>
      </c>
      <c r="B1302" s="11" t="s">
        <v>1713</v>
      </c>
      <c r="C1302" s="13">
        <v>0</v>
      </c>
    </row>
    <row r="1303" spans="1:3" ht="16.5" customHeight="1">
      <c r="A1303" s="11">
        <v>2240399</v>
      </c>
      <c r="B1303" s="11" t="s">
        <v>1714</v>
      </c>
      <c r="C1303" s="13">
        <v>0</v>
      </c>
    </row>
    <row r="1304" spans="1:3" ht="16.5" customHeight="1">
      <c r="A1304" s="11">
        <v>22404</v>
      </c>
      <c r="B1304" s="12" t="s">
        <v>1715</v>
      </c>
      <c r="C1304" s="13">
        <f>SUM(C1305:C1311)</f>
        <v>13</v>
      </c>
    </row>
    <row r="1305" spans="1:3" ht="16.5" customHeight="1">
      <c r="A1305" s="11">
        <v>2240401</v>
      </c>
      <c r="B1305" s="11" t="s">
        <v>714</v>
      </c>
      <c r="C1305" s="13">
        <v>0</v>
      </c>
    </row>
    <row r="1306" spans="1:3" ht="16.5" customHeight="1">
      <c r="A1306" s="11">
        <v>2240402</v>
      </c>
      <c r="B1306" s="11" t="s">
        <v>715</v>
      </c>
      <c r="C1306" s="13">
        <v>0</v>
      </c>
    </row>
    <row r="1307" spans="1:3" ht="16.5" customHeight="1">
      <c r="A1307" s="11">
        <v>2240403</v>
      </c>
      <c r="B1307" s="11" t="s">
        <v>716</v>
      </c>
      <c r="C1307" s="13">
        <v>0</v>
      </c>
    </row>
    <row r="1308" spans="1:3" ht="16.5" customHeight="1">
      <c r="A1308" s="11">
        <v>2240404</v>
      </c>
      <c r="B1308" s="11" t="s">
        <v>1716</v>
      </c>
      <c r="C1308" s="13">
        <v>0</v>
      </c>
    </row>
    <row r="1309" spans="1:3" ht="16.5" customHeight="1">
      <c r="A1309" s="11">
        <v>2240405</v>
      </c>
      <c r="B1309" s="11" t="s">
        <v>1717</v>
      </c>
      <c r="C1309" s="13">
        <v>0</v>
      </c>
    </row>
    <row r="1310" spans="1:3" ht="16.5" customHeight="1">
      <c r="A1310" s="11">
        <v>2240450</v>
      </c>
      <c r="B1310" s="11" t="s">
        <v>723</v>
      </c>
      <c r="C1310" s="13">
        <v>0</v>
      </c>
    </row>
    <row r="1311" spans="1:3" ht="16.5" customHeight="1">
      <c r="A1311" s="11">
        <v>2240499</v>
      </c>
      <c r="B1311" s="11" t="s">
        <v>1718</v>
      </c>
      <c r="C1311" s="13">
        <v>13</v>
      </c>
    </row>
    <row r="1312" spans="1:3" ht="16.5" customHeight="1">
      <c r="A1312" s="11">
        <v>22405</v>
      </c>
      <c r="B1312" s="12" t="s">
        <v>1719</v>
      </c>
      <c r="C1312" s="13">
        <f>SUM(C1313:C1324)</f>
        <v>0</v>
      </c>
    </row>
    <row r="1313" spans="1:3" ht="16.5" customHeight="1">
      <c r="A1313" s="11">
        <v>2240501</v>
      </c>
      <c r="B1313" s="11" t="s">
        <v>714</v>
      </c>
      <c r="C1313" s="13">
        <v>0</v>
      </c>
    </row>
    <row r="1314" spans="1:3" ht="16.5" customHeight="1">
      <c r="A1314" s="11">
        <v>2240502</v>
      </c>
      <c r="B1314" s="11" t="s">
        <v>715</v>
      </c>
      <c r="C1314" s="13">
        <v>0</v>
      </c>
    </row>
    <row r="1315" spans="1:3" ht="16.5" customHeight="1">
      <c r="A1315" s="11">
        <v>2240503</v>
      </c>
      <c r="B1315" s="11" t="s">
        <v>716</v>
      </c>
      <c r="C1315" s="13">
        <v>0</v>
      </c>
    </row>
    <row r="1316" spans="1:3" ht="16.5" customHeight="1">
      <c r="A1316" s="11">
        <v>2240504</v>
      </c>
      <c r="B1316" s="11" t="s">
        <v>1720</v>
      </c>
      <c r="C1316" s="13">
        <v>0</v>
      </c>
    </row>
    <row r="1317" spans="1:3" ht="16.5" customHeight="1">
      <c r="A1317" s="11">
        <v>2240505</v>
      </c>
      <c r="B1317" s="11" t="s">
        <v>1721</v>
      </c>
      <c r="C1317" s="13">
        <v>0</v>
      </c>
    </row>
    <row r="1318" spans="1:3" ht="16.5" customHeight="1">
      <c r="A1318" s="11">
        <v>2240506</v>
      </c>
      <c r="B1318" s="11" t="s">
        <v>1722</v>
      </c>
      <c r="C1318" s="13">
        <v>0</v>
      </c>
    </row>
    <row r="1319" spans="1:3" ht="16.5" customHeight="1">
      <c r="A1319" s="11">
        <v>2240507</v>
      </c>
      <c r="B1319" s="11" t="s">
        <v>1723</v>
      </c>
      <c r="C1319" s="13">
        <v>0</v>
      </c>
    </row>
    <row r="1320" spans="1:3" ht="16.5" customHeight="1">
      <c r="A1320" s="11">
        <v>2240508</v>
      </c>
      <c r="B1320" s="11" t="s">
        <v>1724</v>
      </c>
      <c r="C1320" s="13">
        <v>0</v>
      </c>
    </row>
    <row r="1321" spans="1:3" ht="16.5" customHeight="1">
      <c r="A1321" s="11">
        <v>2240509</v>
      </c>
      <c r="B1321" s="11" t="s">
        <v>1725</v>
      </c>
      <c r="C1321" s="13">
        <v>0</v>
      </c>
    </row>
    <row r="1322" spans="1:3" ht="16.5" customHeight="1">
      <c r="A1322" s="11">
        <v>2240510</v>
      </c>
      <c r="B1322" s="11" t="s">
        <v>1726</v>
      </c>
      <c r="C1322" s="13">
        <v>0</v>
      </c>
    </row>
    <row r="1323" spans="1:3" ht="16.5" customHeight="1">
      <c r="A1323" s="11">
        <v>2240550</v>
      </c>
      <c r="B1323" s="11" t="s">
        <v>1727</v>
      </c>
      <c r="C1323" s="13">
        <v>0</v>
      </c>
    </row>
    <row r="1324" spans="1:3" ht="16.5" customHeight="1">
      <c r="A1324" s="11">
        <v>2240599</v>
      </c>
      <c r="B1324" s="11" t="s">
        <v>1728</v>
      </c>
      <c r="C1324" s="13">
        <v>0</v>
      </c>
    </row>
    <row r="1325" spans="1:3" ht="16.5" customHeight="1">
      <c r="A1325" s="11">
        <v>22406</v>
      </c>
      <c r="B1325" s="12" t="s">
        <v>1729</v>
      </c>
      <c r="C1325" s="13">
        <f>SUM(C1326:C1328)</f>
        <v>198</v>
      </c>
    </row>
    <row r="1326" spans="1:3" ht="16.5" customHeight="1">
      <c r="A1326" s="11">
        <v>2240601</v>
      </c>
      <c r="B1326" s="11" t="s">
        <v>1730</v>
      </c>
      <c r="C1326" s="13">
        <v>90</v>
      </c>
    </row>
    <row r="1327" spans="1:3" ht="16.5" customHeight="1">
      <c r="A1327" s="11">
        <v>2240602</v>
      </c>
      <c r="B1327" s="11" t="s">
        <v>1731</v>
      </c>
      <c r="C1327" s="13">
        <v>0</v>
      </c>
    </row>
    <row r="1328" spans="1:3" ht="16.5" customHeight="1">
      <c r="A1328" s="11">
        <v>2240699</v>
      </c>
      <c r="B1328" s="11" t="s">
        <v>1732</v>
      </c>
      <c r="C1328" s="13">
        <v>108</v>
      </c>
    </row>
    <row r="1329" spans="1:3" ht="16.5" customHeight="1">
      <c r="A1329" s="11">
        <v>22407</v>
      </c>
      <c r="B1329" s="12" t="s">
        <v>1733</v>
      </c>
      <c r="C1329" s="13">
        <f>SUM(C1330:C1334)</f>
        <v>0</v>
      </c>
    </row>
    <row r="1330" spans="1:3" ht="16.5" customHeight="1">
      <c r="A1330" s="11">
        <v>2240701</v>
      </c>
      <c r="B1330" s="11" t="s">
        <v>1734</v>
      </c>
      <c r="C1330" s="13">
        <v>0</v>
      </c>
    </row>
    <row r="1331" spans="1:3" ht="16.5" customHeight="1">
      <c r="A1331" s="11">
        <v>2240702</v>
      </c>
      <c r="B1331" s="11" t="s">
        <v>1735</v>
      </c>
      <c r="C1331" s="13">
        <v>0</v>
      </c>
    </row>
    <row r="1332" spans="1:3" ht="16.5" customHeight="1">
      <c r="A1332" s="11">
        <v>2240703</v>
      </c>
      <c r="B1332" s="11" t="s">
        <v>1736</v>
      </c>
      <c r="C1332" s="13">
        <v>0</v>
      </c>
    </row>
    <row r="1333" spans="1:3" ht="16.5" customHeight="1">
      <c r="A1333" s="11">
        <v>2240704</v>
      </c>
      <c r="B1333" s="11" t="s">
        <v>1737</v>
      </c>
      <c r="C1333" s="13">
        <v>0</v>
      </c>
    </row>
    <row r="1334" spans="1:3" ht="16.5" customHeight="1">
      <c r="A1334" s="11">
        <v>2240799</v>
      </c>
      <c r="B1334" s="11" t="s">
        <v>1738</v>
      </c>
      <c r="C1334" s="13">
        <v>0</v>
      </c>
    </row>
    <row r="1335" spans="1:3" ht="16.5" customHeight="1">
      <c r="A1335" s="11">
        <v>22499</v>
      </c>
      <c r="B1335" s="12" t="s">
        <v>1739</v>
      </c>
      <c r="C1335" s="13">
        <v>0</v>
      </c>
    </row>
    <row r="1336" spans="1:3" ht="16.5" customHeight="1">
      <c r="A1336" s="11">
        <v>229</v>
      </c>
      <c r="B1336" s="12" t="s">
        <v>1740</v>
      </c>
      <c r="C1336" s="13">
        <f>C1337</f>
        <v>1613</v>
      </c>
    </row>
    <row r="1337" spans="1:3" ht="16.5" customHeight="1">
      <c r="A1337" s="11">
        <v>22999</v>
      </c>
      <c r="B1337" s="12" t="s">
        <v>1741</v>
      </c>
      <c r="C1337" s="13">
        <f>C1338</f>
        <v>1613</v>
      </c>
    </row>
    <row r="1338" spans="1:3" ht="16.5" customHeight="1">
      <c r="A1338" s="11">
        <v>2299901</v>
      </c>
      <c r="B1338" s="11" t="s">
        <v>1742</v>
      </c>
      <c r="C1338" s="13">
        <v>1613</v>
      </c>
    </row>
    <row r="1339" spans="1:3" ht="16.5" customHeight="1">
      <c r="A1339" s="11">
        <v>232</v>
      </c>
      <c r="B1339" s="12" t="s">
        <v>1743</v>
      </c>
      <c r="C1339" s="13">
        <f>SUM(C1340,C1341,C1342)</f>
        <v>448</v>
      </c>
    </row>
    <row r="1340" spans="1:3" ht="16.5" customHeight="1">
      <c r="A1340" s="11">
        <v>23201</v>
      </c>
      <c r="B1340" s="12" t="s">
        <v>1744</v>
      </c>
      <c r="C1340" s="13">
        <v>0</v>
      </c>
    </row>
    <row r="1341" spans="1:3" ht="16.5" customHeight="1">
      <c r="A1341" s="11">
        <v>23202</v>
      </c>
      <c r="B1341" s="12" t="s">
        <v>1745</v>
      </c>
      <c r="C1341" s="13">
        <v>0</v>
      </c>
    </row>
    <row r="1342" spans="1:3" ht="16.5" customHeight="1">
      <c r="A1342" s="11">
        <v>23203</v>
      </c>
      <c r="B1342" s="12" t="s">
        <v>1746</v>
      </c>
      <c r="C1342" s="13">
        <f>SUM(C1343:C1346)</f>
        <v>448</v>
      </c>
    </row>
    <row r="1343" spans="1:3" ht="17.25" customHeight="1">
      <c r="A1343" s="11">
        <v>2320301</v>
      </c>
      <c r="B1343" s="11" t="s">
        <v>1747</v>
      </c>
      <c r="C1343" s="13">
        <v>448</v>
      </c>
    </row>
    <row r="1344" spans="1:3" ht="16.5" customHeight="1">
      <c r="A1344" s="11">
        <v>2320302</v>
      </c>
      <c r="B1344" s="11" t="s">
        <v>1748</v>
      </c>
      <c r="C1344" s="13">
        <v>0</v>
      </c>
    </row>
    <row r="1345" spans="1:3" ht="16.5" customHeight="1">
      <c r="A1345" s="11">
        <v>2320303</v>
      </c>
      <c r="B1345" s="11" t="s">
        <v>1749</v>
      </c>
      <c r="C1345" s="13">
        <v>0</v>
      </c>
    </row>
    <row r="1346" spans="1:3" ht="16.5" customHeight="1">
      <c r="A1346" s="11">
        <v>2320304</v>
      </c>
      <c r="B1346" s="11" t="s">
        <v>1750</v>
      </c>
      <c r="C1346" s="13">
        <v>0</v>
      </c>
    </row>
    <row r="1347" spans="1:3" ht="16.5" customHeight="1">
      <c r="A1347" s="11">
        <v>233</v>
      </c>
      <c r="B1347" s="12" t="s">
        <v>1751</v>
      </c>
      <c r="C1347" s="13">
        <f>C1348+C1349+C1350</f>
        <v>2</v>
      </c>
    </row>
    <row r="1348" spans="1:3" ht="16.5" customHeight="1">
      <c r="A1348" s="11">
        <v>23301</v>
      </c>
      <c r="B1348" s="12" t="s">
        <v>1752</v>
      </c>
      <c r="C1348" s="13">
        <v>0</v>
      </c>
    </row>
    <row r="1349" spans="1:3" ht="16.5" customHeight="1">
      <c r="A1349" s="11">
        <v>23302</v>
      </c>
      <c r="B1349" s="12" t="s">
        <v>1753</v>
      </c>
      <c r="C1349" s="13">
        <v>0</v>
      </c>
    </row>
    <row r="1350" spans="1:3" ht="16.5" customHeight="1">
      <c r="A1350" s="11">
        <v>23303</v>
      </c>
      <c r="B1350" s="12" t="s">
        <v>1754</v>
      </c>
      <c r="C1350" s="13">
        <v>2</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H170"/>
  <sheetViews>
    <sheetView zoomScaleSheetLayoutView="100" workbookViewId="0" topLeftCell="A1">
      <selection activeCell="E13" sqref="E13"/>
    </sheetView>
  </sheetViews>
  <sheetFormatPr defaultColWidth="8.00390625" defaultRowHeight="14.25"/>
  <cols>
    <col min="1" max="3" width="2.75390625" style="89" customWidth="1"/>
    <col min="4" max="4" width="32.75390625" style="89" customWidth="1"/>
    <col min="5" max="112" width="14.00390625" style="89" customWidth="1"/>
    <col min="113" max="113" width="8.50390625" style="89" bestFit="1" customWidth="1"/>
    <col min="114" max="16384" width="8.00390625" style="89" customWidth="1"/>
  </cols>
  <sheetData>
    <row r="1" s="89" customFormat="1" ht="27">
      <c r="BE1" s="98" t="s">
        <v>1756</v>
      </c>
    </row>
    <row r="2" s="89" customFormat="1" ht="14.25">
      <c r="DH2" s="100" t="s">
        <v>1757</v>
      </c>
    </row>
    <row r="3" spans="1:112" s="89" customFormat="1" ht="15" customHeight="1">
      <c r="A3" s="90" t="s">
        <v>1758</v>
      </c>
      <c r="B3" s="91"/>
      <c r="C3" s="91"/>
      <c r="D3" s="91"/>
      <c r="E3" s="91" t="s">
        <v>1759</v>
      </c>
      <c r="F3" s="92" t="s">
        <v>1760</v>
      </c>
      <c r="G3" s="92"/>
      <c r="H3" s="92"/>
      <c r="I3" s="92"/>
      <c r="J3" s="92"/>
      <c r="K3" s="92"/>
      <c r="L3" s="92"/>
      <c r="M3" s="92"/>
      <c r="N3" s="92"/>
      <c r="O3" s="92"/>
      <c r="P3" s="92"/>
      <c r="Q3" s="92"/>
      <c r="R3" s="92"/>
      <c r="S3" s="92"/>
      <c r="T3" s="92" t="s">
        <v>1761</v>
      </c>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t="s">
        <v>1762</v>
      </c>
      <c r="AW3" s="92"/>
      <c r="AX3" s="92"/>
      <c r="AY3" s="92"/>
      <c r="AZ3" s="92"/>
      <c r="BA3" s="92"/>
      <c r="BB3" s="92"/>
      <c r="BC3" s="92"/>
      <c r="BD3" s="92"/>
      <c r="BE3" s="92"/>
      <c r="BF3" s="92"/>
      <c r="BG3" s="92"/>
      <c r="BH3" s="92"/>
      <c r="BI3" s="92" t="s">
        <v>1763</v>
      </c>
      <c r="BJ3" s="92"/>
      <c r="BK3" s="92"/>
      <c r="BL3" s="92"/>
      <c r="BM3" s="92"/>
      <c r="BN3" s="92" t="s">
        <v>1764</v>
      </c>
      <c r="BO3" s="92"/>
      <c r="BP3" s="92"/>
      <c r="BQ3" s="92"/>
      <c r="BR3" s="92"/>
      <c r="BS3" s="92"/>
      <c r="BT3" s="92"/>
      <c r="BU3" s="92"/>
      <c r="BV3" s="92"/>
      <c r="BW3" s="92"/>
      <c r="BX3" s="92"/>
      <c r="BY3" s="92"/>
      <c r="BZ3" s="92"/>
      <c r="CA3" s="92" t="s">
        <v>1765</v>
      </c>
      <c r="CB3" s="92"/>
      <c r="CC3" s="92"/>
      <c r="CD3" s="92"/>
      <c r="CE3" s="92"/>
      <c r="CF3" s="92"/>
      <c r="CG3" s="92"/>
      <c r="CH3" s="92"/>
      <c r="CI3" s="92"/>
      <c r="CJ3" s="92"/>
      <c r="CK3" s="92"/>
      <c r="CL3" s="92"/>
      <c r="CM3" s="92"/>
      <c r="CN3" s="92"/>
      <c r="CO3" s="92"/>
      <c r="CP3" s="92"/>
      <c r="CQ3" s="92"/>
      <c r="CR3" s="92" t="s">
        <v>1766</v>
      </c>
      <c r="CS3" s="92"/>
      <c r="CT3" s="92"/>
      <c r="CU3" s="92" t="s">
        <v>1767</v>
      </c>
      <c r="CV3" s="92"/>
      <c r="CW3" s="92"/>
      <c r="CX3" s="92"/>
      <c r="CY3" s="92"/>
      <c r="CZ3" s="92"/>
      <c r="DA3" s="92" t="s">
        <v>1768</v>
      </c>
      <c r="DB3" s="92"/>
      <c r="DC3" s="92"/>
      <c r="DD3" s="92" t="s">
        <v>1769</v>
      </c>
      <c r="DE3" s="92"/>
      <c r="DF3" s="92"/>
      <c r="DG3" s="92"/>
      <c r="DH3" s="101"/>
    </row>
    <row r="4" spans="1:112" s="89" customFormat="1" ht="15" customHeight="1">
      <c r="A4" s="93" t="s">
        <v>1770</v>
      </c>
      <c r="B4" s="94"/>
      <c r="C4" s="94"/>
      <c r="D4" s="94" t="s">
        <v>50</v>
      </c>
      <c r="E4" s="94"/>
      <c r="F4" s="94" t="s">
        <v>1771</v>
      </c>
      <c r="G4" s="94" t="s">
        <v>1772</v>
      </c>
      <c r="H4" s="94" t="s">
        <v>1773</v>
      </c>
      <c r="I4" s="94" t="s">
        <v>1774</v>
      </c>
      <c r="J4" s="94" t="s">
        <v>1775</v>
      </c>
      <c r="K4" s="94" t="s">
        <v>1776</v>
      </c>
      <c r="L4" s="94" t="s">
        <v>1777</v>
      </c>
      <c r="M4" s="94" t="s">
        <v>1778</v>
      </c>
      <c r="N4" s="94" t="s">
        <v>1779</v>
      </c>
      <c r="O4" s="94" t="s">
        <v>1780</v>
      </c>
      <c r="P4" s="94" t="s">
        <v>1781</v>
      </c>
      <c r="Q4" s="94" t="s">
        <v>1782</v>
      </c>
      <c r="R4" s="94" t="s">
        <v>1783</v>
      </c>
      <c r="S4" s="94" t="s">
        <v>1784</v>
      </c>
      <c r="T4" s="94" t="s">
        <v>1771</v>
      </c>
      <c r="U4" s="94" t="s">
        <v>1785</v>
      </c>
      <c r="V4" s="94" t="s">
        <v>1786</v>
      </c>
      <c r="W4" s="94" t="s">
        <v>1787</v>
      </c>
      <c r="X4" s="94" t="s">
        <v>1788</v>
      </c>
      <c r="Y4" s="94" t="s">
        <v>1789</v>
      </c>
      <c r="Z4" s="94" t="s">
        <v>1790</v>
      </c>
      <c r="AA4" s="94" t="s">
        <v>1791</v>
      </c>
      <c r="AB4" s="94" t="s">
        <v>1792</v>
      </c>
      <c r="AC4" s="94" t="s">
        <v>1793</v>
      </c>
      <c r="AD4" s="94" t="s">
        <v>1794</v>
      </c>
      <c r="AE4" s="94" t="s">
        <v>1795</v>
      </c>
      <c r="AF4" s="94" t="s">
        <v>1796</v>
      </c>
      <c r="AG4" s="94" t="s">
        <v>1797</v>
      </c>
      <c r="AH4" s="94" t="s">
        <v>1798</v>
      </c>
      <c r="AI4" s="94" t="s">
        <v>1799</v>
      </c>
      <c r="AJ4" s="94" t="s">
        <v>1800</v>
      </c>
      <c r="AK4" s="94" t="s">
        <v>1801</v>
      </c>
      <c r="AL4" s="94" t="s">
        <v>1802</v>
      </c>
      <c r="AM4" s="94" t="s">
        <v>1803</v>
      </c>
      <c r="AN4" s="94" t="s">
        <v>1804</v>
      </c>
      <c r="AO4" s="94" t="s">
        <v>1805</v>
      </c>
      <c r="AP4" s="94" t="s">
        <v>1806</v>
      </c>
      <c r="AQ4" s="94" t="s">
        <v>1807</v>
      </c>
      <c r="AR4" s="94" t="s">
        <v>1808</v>
      </c>
      <c r="AS4" s="94" t="s">
        <v>1809</v>
      </c>
      <c r="AT4" s="94" t="s">
        <v>1810</v>
      </c>
      <c r="AU4" s="94" t="s">
        <v>1811</v>
      </c>
      <c r="AV4" s="94" t="s">
        <v>1771</v>
      </c>
      <c r="AW4" s="94" t="s">
        <v>1812</v>
      </c>
      <c r="AX4" s="94" t="s">
        <v>1813</v>
      </c>
      <c r="AY4" s="94" t="s">
        <v>1814</v>
      </c>
      <c r="AZ4" s="94" t="s">
        <v>1815</v>
      </c>
      <c r="BA4" s="94" t="s">
        <v>1816</v>
      </c>
      <c r="BB4" s="94" t="s">
        <v>1817</v>
      </c>
      <c r="BC4" s="94" t="s">
        <v>1818</v>
      </c>
      <c r="BD4" s="94" t="s">
        <v>1819</v>
      </c>
      <c r="BE4" s="94" t="s">
        <v>1820</v>
      </c>
      <c r="BF4" s="94" t="s">
        <v>1821</v>
      </c>
      <c r="BG4" s="94" t="s">
        <v>1822</v>
      </c>
      <c r="BH4" s="94" t="s">
        <v>1823</v>
      </c>
      <c r="BI4" s="94" t="s">
        <v>1771</v>
      </c>
      <c r="BJ4" s="94" t="s">
        <v>1824</v>
      </c>
      <c r="BK4" s="94" t="s">
        <v>1825</v>
      </c>
      <c r="BL4" s="94" t="s">
        <v>1826</v>
      </c>
      <c r="BM4" s="94" t="s">
        <v>1827</v>
      </c>
      <c r="BN4" s="94" t="s">
        <v>1771</v>
      </c>
      <c r="BO4" s="94" t="s">
        <v>1828</v>
      </c>
      <c r="BP4" s="94" t="s">
        <v>1829</v>
      </c>
      <c r="BQ4" s="94" t="s">
        <v>1830</v>
      </c>
      <c r="BR4" s="94" t="s">
        <v>1831</v>
      </c>
      <c r="BS4" s="94" t="s">
        <v>1832</v>
      </c>
      <c r="BT4" s="94" t="s">
        <v>1833</v>
      </c>
      <c r="BU4" s="94" t="s">
        <v>1834</v>
      </c>
      <c r="BV4" s="94" t="s">
        <v>1835</v>
      </c>
      <c r="BW4" s="94" t="s">
        <v>1836</v>
      </c>
      <c r="BX4" s="94" t="s">
        <v>1837</v>
      </c>
      <c r="BY4" s="94" t="s">
        <v>1838</v>
      </c>
      <c r="BZ4" s="94" t="s">
        <v>1839</v>
      </c>
      <c r="CA4" s="94" t="s">
        <v>1771</v>
      </c>
      <c r="CB4" s="94" t="s">
        <v>1828</v>
      </c>
      <c r="CC4" s="94" t="s">
        <v>1829</v>
      </c>
      <c r="CD4" s="94" t="s">
        <v>1830</v>
      </c>
      <c r="CE4" s="94" t="s">
        <v>1831</v>
      </c>
      <c r="CF4" s="94" t="s">
        <v>1832</v>
      </c>
      <c r="CG4" s="94" t="s">
        <v>1833</v>
      </c>
      <c r="CH4" s="94" t="s">
        <v>1834</v>
      </c>
      <c r="CI4" s="94" t="s">
        <v>1840</v>
      </c>
      <c r="CJ4" s="94" t="s">
        <v>1841</v>
      </c>
      <c r="CK4" s="94" t="s">
        <v>1842</v>
      </c>
      <c r="CL4" s="94" t="s">
        <v>1843</v>
      </c>
      <c r="CM4" s="94" t="s">
        <v>1835</v>
      </c>
      <c r="CN4" s="94" t="s">
        <v>1836</v>
      </c>
      <c r="CO4" s="94" t="s">
        <v>1837</v>
      </c>
      <c r="CP4" s="94" t="s">
        <v>1838</v>
      </c>
      <c r="CQ4" s="94" t="s">
        <v>1844</v>
      </c>
      <c r="CR4" s="94" t="s">
        <v>1771</v>
      </c>
      <c r="CS4" s="94" t="s">
        <v>1845</v>
      </c>
      <c r="CT4" s="94" t="s">
        <v>1846</v>
      </c>
      <c r="CU4" s="94" t="s">
        <v>1771</v>
      </c>
      <c r="CV4" s="94" t="s">
        <v>1845</v>
      </c>
      <c r="CW4" s="94" t="s">
        <v>1847</v>
      </c>
      <c r="CX4" s="94" t="s">
        <v>1848</v>
      </c>
      <c r="CY4" s="94" t="s">
        <v>1849</v>
      </c>
      <c r="CZ4" s="94" t="s">
        <v>1846</v>
      </c>
      <c r="DA4" s="94" t="s">
        <v>1771</v>
      </c>
      <c r="DB4" s="94" t="s">
        <v>1850</v>
      </c>
      <c r="DC4" s="94" t="s">
        <v>1851</v>
      </c>
      <c r="DD4" s="94" t="s">
        <v>1771</v>
      </c>
      <c r="DE4" s="94" t="s">
        <v>1852</v>
      </c>
      <c r="DF4" s="94" t="s">
        <v>1853</v>
      </c>
      <c r="DG4" s="94" t="s">
        <v>1854</v>
      </c>
      <c r="DH4" s="102" t="s">
        <v>1769</v>
      </c>
    </row>
    <row r="5" spans="1:112" s="89" customFormat="1" ht="1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102"/>
    </row>
    <row r="6" spans="1:112" s="89" customFormat="1" ht="1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102"/>
    </row>
    <row r="7" spans="1:112" s="89" customFormat="1" ht="15" customHeight="1">
      <c r="A7" s="93" t="s">
        <v>1855</v>
      </c>
      <c r="B7" s="94" t="s">
        <v>1856</v>
      </c>
      <c r="C7" s="94" t="s">
        <v>1857</v>
      </c>
      <c r="D7" s="94" t="s">
        <v>1858</v>
      </c>
      <c r="E7" s="94" t="s">
        <v>1859</v>
      </c>
      <c r="F7" s="94" t="s">
        <v>1860</v>
      </c>
      <c r="G7" s="94" t="s">
        <v>1861</v>
      </c>
      <c r="H7" s="94" t="s">
        <v>1862</v>
      </c>
      <c r="I7" s="94" t="s">
        <v>1863</v>
      </c>
      <c r="J7" s="94" t="s">
        <v>1864</v>
      </c>
      <c r="K7" s="94" t="s">
        <v>1865</v>
      </c>
      <c r="L7" s="94" t="s">
        <v>1866</v>
      </c>
      <c r="M7" s="94" t="s">
        <v>1867</v>
      </c>
      <c r="N7" s="94" t="s">
        <v>1868</v>
      </c>
      <c r="O7" s="94" t="s">
        <v>1869</v>
      </c>
      <c r="P7" s="94" t="s">
        <v>1870</v>
      </c>
      <c r="Q7" s="94" t="s">
        <v>1871</v>
      </c>
      <c r="R7" s="94" t="s">
        <v>1872</v>
      </c>
      <c r="S7" s="94" t="s">
        <v>1873</v>
      </c>
      <c r="T7" s="94" t="s">
        <v>1874</v>
      </c>
      <c r="U7" s="94" t="s">
        <v>1875</v>
      </c>
      <c r="V7" s="94" t="s">
        <v>1876</v>
      </c>
      <c r="W7" s="94" t="s">
        <v>1877</v>
      </c>
      <c r="X7" s="94" t="s">
        <v>1878</v>
      </c>
      <c r="Y7" s="94" t="s">
        <v>1879</v>
      </c>
      <c r="Z7" s="94" t="s">
        <v>1880</v>
      </c>
      <c r="AA7" s="94" t="s">
        <v>1881</v>
      </c>
      <c r="AB7" s="94" t="s">
        <v>1882</v>
      </c>
      <c r="AC7" s="94" t="s">
        <v>1883</v>
      </c>
      <c r="AD7" s="94" t="s">
        <v>1884</v>
      </c>
      <c r="AE7" s="94" t="s">
        <v>1885</v>
      </c>
      <c r="AF7" s="94" t="s">
        <v>1886</v>
      </c>
      <c r="AG7" s="94" t="s">
        <v>1887</v>
      </c>
      <c r="AH7" s="94" t="s">
        <v>1888</v>
      </c>
      <c r="AI7" s="94" t="s">
        <v>1889</v>
      </c>
      <c r="AJ7" s="94" t="s">
        <v>1890</v>
      </c>
      <c r="AK7" s="94" t="s">
        <v>1891</v>
      </c>
      <c r="AL7" s="94" t="s">
        <v>1892</v>
      </c>
      <c r="AM7" s="94" t="s">
        <v>1893</v>
      </c>
      <c r="AN7" s="94" t="s">
        <v>1894</v>
      </c>
      <c r="AO7" s="94" t="s">
        <v>1895</v>
      </c>
      <c r="AP7" s="94" t="s">
        <v>1896</v>
      </c>
      <c r="AQ7" s="94" t="s">
        <v>1897</v>
      </c>
      <c r="AR7" s="94" t="s">
        <v>1898</v>
      </c>
      <c r="AS7" s="94" t="s">
        <v>1899</v>
      </c>
      <c r="AT7" s="94" t="s">
        <v>1900</v>
      </c>
      <c r="AU7" s="94" t="s">
        <v>1901</v>
      </c>
      <c r="AV7" s="94" t="s">
        <v>1902</v>
      </c>
      <c r="AW7" s="94" t="s">
        <v>1903</v>
      </c>
      <c r="AX7" s="94" t="s">
        <v>1904</v>
      </c>
      <c r="AY7" s="94" t="s">
        <v>1905</v>
      </c>
      <c r="AZ7" s="94" t="s">
        <v>1906</v>
      </c>
      <c r="BA7" s="94" t="s">
        <v>1907</v>
      </c>
      <c r="BB7" s="94" t="s">
        <v>1908</v>
      </c>
      <c r="BC7" s="94" t="s">
        <v>1909</v>
      </c>
      <c r="BD7" s="94" t="s">
        <v>1910</v>
      </c>
      <c r="BE7" s="94" t="s">
        <v>1911</v>
      </c>
      <c r="BF7" s="94" t="s">
        <v>1912</v>
      </c>
      <c r="BG7" s="94" t="s">
        <v>1913</v>
      </c>
      <c r="BH7" s="94" t="s">
        <v>1914</v>
      </c>
      <c r="BI7" s="94" t="s">
        <v>1915</v>
      </c>
      <c r="BJ7" s="94" t="s">
        <v>1916</v>
      </c>
      <c r="BK7" s="94" t="s">
        <v>1917</v>
      </c>
      <c r="BL7" s="94" t="s">
        <v>1918</v>
      </c>
      <c r="BM7" s="94" t="s">
        <v>1919</v>
      </c>
      <c r="BN7" s="94" t="s">
        <v>1920</v>
      </c>
      <c r="BO7" s="94" t="s">
        <v>1921</v>
      </c>
      <c r="BP7" s="94" t="s">
        <v>1922</v>
      </c>
      <c r="BQ7" s="94" t="s">
        <v>1923</v>
      </c>
      <c r="BR7" s="94" t="s">
        <v>1924</v>
      </c>
      <c r="BS7" s="94" t="s">
        <v>1925</v>
      </c>
      <c r="BT7" s="94" t="s">
        <v>1926</v>
      </c>
      <c r="BU7" s="94" t="s">
        <v>1927</v>
      </c>
      <c r="BV7" s="94" t="s">
        <v>1928</v>
      </c>
      <c r="BW7" s="94" t="s">
        <v>1929</v>
      </c>
      <c r="BX7" s="94" t="s">
        <v>1930</v>
      </c>
      <c r="BY7" s="94" t="s">
        <v>1931</v>
      </c>
      <c r="BZ7" s="94" t="s">
        <v>1932</v>
      </c>
      <c r="CA7" s="94" t="s">
        <v>1933</v>
      </c>
      <c r="CB7" s="94" t="s">
        <v>1934</v>
      </c>
      <c r="CC7" s="94" t="s">
        <v>1935</v>
      </c>
      <c r="CD7" s="94" t="s">
        <v>1936</v>
      </c>
      <c r="CE7" s="94" t="s">
        <v>1937</v>
      </c>
      <c r="CF7" s="94" t="s">
        <v>1938</v>
      </c>
      <c r="CG7" s="94" t="s">
        <v>1939</v>
      </c>
      <c r="CH7" s="94" t="s">
        <v>1940</v>
      </c>
      <c r="CI7" s="94" t="s">
        <v>1941</v>
      </c>
      <c r="CJ7" s="94" t="s">
        <v>1942</v>
      </c>
      <c r="CK7" s="94" t="s">
        <v>1943</v>
      </c>
      <c r="CL7" s="94" t="s">
        <v>1944</v>
      </c>
      <c r="CM7" s="94" t="s">
        <v>1945</v>
      </c>
      <c r="CN7" s="94" t="s">
        <v>1946</v>
      </c>
      <c r="CO7" s="94" t="s">
        <v>1947</v>
      </c>
      <c r="CP7" s="94" t="s">
        <v>1948</v>
      </c>
      <c r="CQ7" s="94" t="s">
        <v>1949</v>
      </c>
      <c r="CR7" s="94" t="s">
        <v>1950</v>
      </c>
      <c r="CS7" s="94" t="s">
        <v>1951</v>
      </c>
      <c r="CT7" s="94" t="s">
        <v>1952</v>
      </c>
      <c r="CU7" s="94" t="s">
        <v>1953</v>
      </c>
      <c r="CV7" s="94" t="s">
        <v>1954</v>
      </c>
      <c r="CW7" s="94" t="s">
        <v>1955</v>
      </c>
      <c r="CX7" s="94" t="s">
        <v>1956</v>
      </c>
      <c r="CY7" s="94" t="s">
        <v>1957</v>
      </c>
      <c r="CZ7" s="94" t="s">
        <v>1958</v>
      </c>
      <c r="DA7" s="94" t="s">
        <v>1959</v>
      </c>
      <c r="DB7" s="94" t="s">
        <v>1960</v>
      </c>
      <c r="DC7" s="94" t="s">
        <v>1961</v>
      </c>
      <c r="DD7" s="94" t="s">
        <v>1962</v>
      </c>
      <c r="DE7" s="94" t="s">
        <v>1963</v>
      </c>
      <c r="DF7" s="94" t="s">
        <v>1964</v>
      </c>
      <c r="DG7" s="94" t="s">
        <v>1965</v>
      </c>
      <c r="DH7" s="102" t="s">
        <v>1966</v>
      </c>
    </row>
    <row r="8" spans="1:112" s="89" customFormat="1" ht="15" customHeight="1">
      <c r="A8" s="93"/>
      <c r="B8" s="94"/>
      <c r="C8" s="94"/>
      <c r="D8" s="94" t="s">
        <v>1759</v>
      </c>
      <c r="E8" s="95">
        <v>610969485.14</v>
      </c>
      <c r="F8" s="95">
        <v>534618903.73</v>
      </c>
      <c r="G8" s="95">
        <v>106546255.86</v>
      </c>
      <c r="H8" s="95">
        <v>83740035.99</v>
      </c>
      <c r="I8" s="95">
        <v>51922532.4</v>
      </c>
      <c r="J8" s="95">
        <v>9353944.29</v>
      </c>
      <c r="K8" s="95">
        <v>31603272.56</v>
      </c>
      <c r="L8" s="95">
        <v>33969324.19</v>
      </c>
      <c r="M8" s="95">
        <v>3054001.68</v>
      </c>
      <c r="N8" s="95">
        <v>23098722.59</v>
      </c>
      <c r="O8" s="95">
        <v>5369232.51</v>
      </c>
      <c r="P8" s="95">
        <v>3102259.27</v>
      </c>
      <c r="Q8" s="95">
        <v>37149924.47</v>
      </c>
      <c r="R8" s="95">
        <v>84578.24</v>
      </c>
      <c r="S8" s="95">
        <v>145624819.68</v>
      </c>
      <c r="T8" s="95">
        <v>52680827.6</v>
      </c>
      <c r="U8" s="95">
        <v>3870988.62</v>
      </c>
      <c r="V8" s="95">
        <v>671032.75</v>
      </c>
      <c r="W8" s="95">
        <v>105200</v>
      </c>
      <c r="X8" s="95">
        <v>31853.8</v>
      </c>
      <c r="Y8" s="95">
        <v>305316.99</v>
      </c>
      <c r="Z8" s="95">
        <v>2565835.19</v>
      </c>
      <c r="AA8" s="95">
        <v>1182142.28</v>
      </c>
      <c r="AB8" s="95">
        <v>8419695.29</v>
      </c>
      <c r="AC8" s="95">
        <v>83926.5</v>
      </c>
      <c r="AD8" s="95">
        <v>111571</v>
      </c>
      <c r="AE8" s="95">
        <v>0</v>
      </c>
      <c r="AF8" s="95">
        <v>831224.6</v>
      </c>
      <c r="AG8" s="95">
        <v>217441.25</v>
      </c>
      <c r="AH8" s="95">
        <v>0</v>
      </c>
      <c r="AI8" s="95">
        <v>83251.3</v>
      </c>
      <c r="AJ8" s="95">
        <v>12650</v>
      </c>
      <c r="AK8" s="95">
        <v>765757.16</v>
      </c>
      <c r="AL8" s="95">
        <v>11370</v>
      </c>
      <c r="AM8" s="95">
        <v>186102.55</v>
      </c>
      <c r="AN8" s="95">
        <v>3017984.97</v>
      </c>
      <c r="AO8" s="95">
        <v>2631750.5</v>
      </c>
      <c r="AP8" s="95">
        <v>2851816.75</v>
      </c>
      <c r="AQ8" s="95">
        <v>5071288.76</v>
      </c>
      <c r="AR8" s="95">
        <v>10304446.38</v>
      </c>
      <c r="AS8" s="95">
        <v>6235102.37</v>
      </c>
      <c r="AT8" s="95">
        <v>3054.92</v>
      </c>
      <c r="AU8" s="95">
        <v>3110023.67</v>
      </c>
      <c r="AV8" s="95">
        <v>22238934.34</v>
      </c>
      <c r="AW8" s="95">
        <v>228392.18</v>
      </c>
      <c r="AX8" s="95">
        <v>3341408.27</v>
      </c>
      <c r="AY8" s="95">
        <v>0</v>
      </c>
      <c r="AZ8" s="95">
        <v>5302236.8</v>
      </c>
      <c r="BA8" s="95">
        <v>5026329.06</v>
      </c>
      <c r="BB8" s="95">
        <v>3600</v>
      </c>
      <c r="BC8" s="95">
        <v>6175.14</v>
      </c>
      <c r="BD8" s="95">
        <v>3966640.99</v>
      </c>
      <c r="BE8" s="95">
        <v>2864263.15</v>
      </c>
      <c r="BF8" s="95">
        <v>756419</v>
      </c>
      <c r="BG8" s="95">
        <v>0</v>
      </c>
      <c r="BH8" s="95">
        <v>743469.75</v>
      </c>
      <c r="BI8" s="95">
        <v>0</v>
      </c>
      <c r="BJ8" s="95">
        <v>0</v>
      </c>
      <c r="BK8" s="95">
        <v>0</v>
      </c>
      <c r="BL8" s="95">
        <v>0</v>
      </c>
      <c r="BM8" s="95">
        <v>0</v>
      </c>
      <c r="BN8" s="99" t="s">
        <v>1967</v>
      </c>
      <c r="BO8" s="99" t="s">
        <v>1967</v>
      </c>
      <c r="BP8" s="99" t="s">
        <v>1967</v>
      </c>
      <c r="BQ8" s="99" t="s">
        <v>1967</v>
      </c>
      <c r="BR8" s="99" t="s">
        <v>1967</v>
      </c>
      <c r="BS8" s="99" t="s">
        <v>1967</v>
      </c>
      <c r="BT8" s="99" t="s">
        <v>1967</v>
      </c>
      <c r="BU8" s="99" t="s">
        <v>1967</v>
      </c>
      <c r="BV8" s="99" t="s">
        <v>1967</v>
      </c>
      <c r="BW8" s="99" t="s">
        <v>1967</v>
      </c>
      <c r="BX8" s="99" t="s">
        <v>1967</v>
      </c>
      <c r="BY8" s="99" t="s">
        <v>1967</v>
      </c>
      <c r="BZ8" s="99" t="s">
        <v>1967</v>
      </c>
      <c r="CA8" s="95">
        <v>1430819.47</v>
      </c>
      <c r="CB8" s="95">
        <v>0</v>
      </c>
      <c r="CC8" s="95">
        <v>667513.31</v>
      </c>
      <c r="CD8" s="95">
        <v>637933.1</v>
      </c>
      <c r="CE8" s="95">
        <v>0</v>
      </c>
      <c r="CF8" s="95">
        <v>0</v>
      </c>
      <c r="CG8" s="95">
        <v>0</v>
      </c>
      <c r="CH8" s="95">
        <v>0</v>
      </c>
      <c r="CI8" s="95">
        <v>0</v>
      </c>
      <c r="CJ8" s="95">
        <v>0</v>
      </c>
      <c r="CK8" s="95">
        <v>0</v>
      </c>
      <c r="CL8" s="95">
        <v>0</v>
      </c>
      <c r="CM8" s="95">
        <v>0</v>
      </c>
      <c r="CN8" s="95">
        <v>0</v>
      </c>
      <c r="CO8" s="95">
        <v>0</v>
      </c>
      <c r="CP8" s="95">
        <v>16000</v>
      </c>
      <c r="CQ8" s="95">
        <v>109373.06</v>
      </c>
      <c r="CR8" s="99" t="s">
        <v>1967</v>
      </c>
      <c r="CS8" s="99" t="s">
        <v>1967</v>
      </c>
      <c r="CT8" s="99" t="s">
        <v>1967</v>
      </c>
      <c r="CU8" s="95">
        <v>0</v>
      </c>
      <c r="CV8" s="95">
        <v>0</v>
      </c>
      <c r="CW8" s="95">
        <v>0</v>
      </c>
      <c r="CX8" s="95">
        <v>0</v>
      </c>
      <c r="CY8" s="95">
        <v>0</v>
      </c>
      <c r="CZ8" s="95">
        <v>0</v>
      </c>
      <c r="DA8" s="99" t="s">
        <v>1967</v>
      </c>
      <c r="DB8" s="99" t="s">
        <v>1967</v>
      </c>
      <c r="DC8" s="99" t="s">
        <v>1967</v>
      </c>
      <c r="DD8" s="95">
        <v>0</v>
      </c>
      <c r="DE8" s="95">
        <v>0</v>
      </c>
      <c r="DF8" s="95">
        <v>0</v>
      </c>
      <c r="DG8" s="95">
        <v>0</v>
      </c>
      <c r="DH8" s="103">
        <v>0</v>
      </c>
    </row>
    <row r="9" spans="1:112" s="89" customFormat="1" ht="15" customHeight="1">
      <c r="A9" s="96" t="s">
        <v>1968</v>
      </c>
      <c r="B9" s="97"/>
      <c r="C9" s="97"/>
      <c r="D9" s="97" t="s">
        <v>712</v>
      </c>
      <c r="E9" s="95">
        <v>117466886.43</v>
      </c>
      <c r="F9" s="95">
        <v>93348183.2</v>
      </c>
      <c r="G9" s="95">
        <v>24274978.06</v>
      </c>
      <c r="H9" s="95">
        <v>19887129.28</v>
      </c>
      <c r="I9" s="95">
        <v>10654693.42</v>
      </c>
      <c r="J9" s="95">
        <v>857495.4</v>
      </c>
      <c r="K9" s="95">
        <v>1183216</v>
      </c>
      <c r="L9" s="95">
        <v>846745.37</v>
      </c>
      <c r="M9" s="95">
        <v>983.84</v>
      </c>
      <c r="N9" s="95">
        <v>5008521.74</v>
      </c>
      <c r="O9" s="95">
        <v>1190460.58</v>
      </c>
      <c r="P9" s="95">
        <v>268407.47</v>
      </c>
      <c r="Q9" s="95">
        <v>8590176.11</v>
      </c>
      <c r="R9" s="95">
        <v>1102.24</v>
      </c>
      <c r="S9" s="95">
        <v>20584273.69</v>
      </c>
      <c r="T9" s="95">
        <v>18333383.33</v>
      </c>
      <c r="U9" s="95">
        <v>1552101.18</v>
      </c>
      <c r="V9" s="95">
        <v>547418.57</v>
      </c>
      <c r="W9" s="95">
        <v>28300</v>
      </c>
      <c r="X9" s="95">
        <v>7286</v>
      </c>
      <c r="Y9" s="95">
        <v>148006.32</v>
      </c>
      <c r="Z9" s="95">
        <v>931693.93</v>
      </c>
      <c r="AA9" s="95">
        <v>465098.47</v>
      </c>
      <c r="AB9" s="95">
        <v>2249332.63</v>
      </c>
      <c r="AC9" s="95">
        <v>2500</v>
      </c>
      <c r="AD9" s="95">
        <v>16355.37</v>
      </c>
      <c r="AE9" s="95">
        <v>0</v>
      </c>
      <c r="AF9" s="95">
        <v>219594.75</v>
      </c>
      <c r="AG9" s="95">
        <v>65037</v>
      </c>
      <c r="AH9" s="95">
        <v>0</v>
      </c>
      <c r="AI9" s="95">
        <v>2365</v>
      </c>
      <c r="AJ9" s="95">
        <v>4440</v>
      </c>
      <c r="AK9" s="95">
        <v>620</v>
      </c>
      <c r="AL9" s="95">
        <v>0</v>
      </c>
      <c r="AM9" s="95">
        <v>120000</v>
      </c>
      <c r="AN9" s="95">
        <v>2594603.91</v>
      </c>
      <c r="AO9" s="95">
        <v>3600</v>
      </c>
      <c r="AP9" s="95">
        <v>634205.75</v>
      </c>
      <c r="AQ9" s="95">
        <v>1064747.84</v>
      </c>
      <c r="AR9" s="95">
        <v>5120101.62</v>
      </c>
      <c r="AS9" s="95">
        <v>1646997.81</v>
      </c>
      <c r="AT9" s="95">
        <v>0</v>
      </c>
      <c r="AU9" s="95">
        <v>908977.18</v>
      </c>
      <c r="AV9" s="95">
        <v>5708882.1</v>
      </c>
      <c r="AW9" s="95">
        <v>217974.6</v>
      </c>
      <c r="AX9" s="95">
        <v>569399.64</v>
      </c>
      <c r="AY9" s="95">
        <v>0</v>
      </c>
      <c r="AZ9" s="95">
        <v>2366036.4</v>
      </c>
      <c r="BA9" s="95">
        <v>971601.97</v>
      </c>
      <c r="BB9" s="95">
        <v>0</v>
      </c>
      <c r="BC9" s="95">
        <v>6175.14</v>
      </c>
      <c r="BD9" s="95">
        <v>0</v>
      </c>
      <c r="BE9" s="95">
        <v>1242870.14</v>
      </c>
      <c r="BF9" s="95">
        <v>0</v>
      </c>
      <c r="BG9" s="95">
        <v>0</v>
      </c>
      <c r="BH9" s="95">
        <v>334824.21</v>
      </c>
      <c r="BI9" s="95">
        <v>0</v>
      </c>
      <c r="BJ9" s="95">
        <v>0</v>
      </c>
      <c r="BK9" s="95">
        <v>0</v>
      </c>
      <c r="BL9" s="95">
        <v>0</v>
      </c>
      <c r="BM9" s="95">
        <v>0</v>
      </c>
      <c r="BN9" s="99" t="s">
        <v>1967</v>
      </c>
      <c r="BO9" s="99" t="s">
        <v>1967</v>
      </c>
      <c r="BP9" s="99" t="s">
        <v>1967</v>
      </c>
      <c r="BQ9" s="99" t="s">
        <v>1967</v>
      </c>
      <c r="BR9" s="99" t="s">
        <v>1967</v>
      </c>
      <c r="BS9" s="99" t="s">
        <v>1967</v>
      </c>
      <c r="BT9" s="99" t="s">
        <v>1967</v>
      </c>
      <c r="BU9" s="99" t="s">
        <v>1967</v>
      </c>
      <c r="BV9" s="99" t="s">
        <v>1967</v>
      </c>
      <c r="BW9" s="99" t="s">
        <v>1967</v>
      </c>
      <c r="BX9" s="99" t="s">
        <v>1967</v>
      </c>
      <c r="BY9" s="99" t="s">
        <v>1967</v>
      </c>
      <c r="BZ9" s="99" t="s">
        <v>1967</v>
      </c>
      <c r="CA9" s="95">
        <v>76437.8</v>
      </c>
      <c r="CB9" s="95">
        <v>0</v>
      </c>
      <c r="CC9" s="95">
        <v>76437.8</v>
      </c>
      <c r="CD9" s="95">
        <v>0</v>
      </c>
      <c r="CE9" s="95">
        <v>0</v>
      </c>
      <c r="CF9" s="95">
        <v>0</v>
      </c>
      <c r="CG9" s="95">
        <v>0</v>
      </c>
      <c r="CH9" s="95">
        <v>0</v>
      </c>
      <c r="CI9" s="95">
        <v>0</v>
      </c>
      <c r="CJ9" s="95">
        <v>0</v>
      </c>
      <c r="CK9" s="95">
        <v>0</v>
      </c>
      <c r="CL9" s="95">
        <v>0</v>
      </c>
      <c r="CM9" s="95">
        <v>0</v>
      </c>
      <c r="CN9" s="95">
        <v>0</v>
      </c>
      <c r="CO9" s="95">
        <v>0</v>
      </c>
      <c r="CP9" s="95">
        <v>0</v>
      </c>
      <c r="CQ9" s="95">
        <v>0</v>
      </c>
      <c r="CR9" s="99" t="s">
        <v>1967</v>
      </c>
      <c r="CS9" s="99" t="s">
        <v>1967</v>
      </c>
      <c r="CT9" s="99" t="s">
        <v>1967</v>
      </c>
      <c r="CU9" s="95">
        <v>0</v>
      </c>
      <c r="CV9" s="95">
        <v>0</v>
      </c>
      <c r="CW9" s="95">
        <v>0</v>
      </c>
      <c r="CX9" s="95">
        <v>0</v>
      </c>
      <c r="CY9" s="95">
        <v>0</v>
      </c>
      <c r="CZ9" s="95">
        <v>0</v>
      </c>
      <c r="DA9" s="99" t="s">
        <v>1967</v>
      </c>
      <c r="DB9" s="99" t="s">
        <v>1967</v>
      </c>
      <c r="DC9" s="99" t="s">
        <v>1967</v>
      </c>
      <c r="DD9" s="95">
        <v>0</v>
      </c>
      <c r="DE9" s="95">
        <v>0</v>
      </c>
      <c r="DF9" s="95">
        <v>0</v>
      </c>
      <c r="DG9" s="95">
        <v>0</v>
      </c>
      <c r="DH9" s="103">
        <v>0</v>
      </c>
    </row>
    <row r="10" spans="1:112" s="89" customFormat="1" ht="15" customHeight="1">
      <c r="A10" s="96" t="s">
        <v>1969</v>
      </c>
      <c r="B10" s="97"/>
      <c r="C10" s="97"/>
      <c r="D10" s="97" t="s">
        <v>1970</v>
      </c>
      <c r="E10" s="95">
        <v>2326847.01</v>
      </c>
      <c r="F10" s="95">
        <v>1772607.01</v>
      </c>
      <c r="G10" s="95">
        <v>529157.4</v>
      </c>
      <c r="H10" s="95">
        <v>412345.4</v>
      </c>
      <c r="I10" s="95">
        <v>232717</v>
      </c>
      <c r="J10" s="95">
        <v>0</v>
      </c>
      <c r="K10" s="95">
        <v>0</v>
      </c>
      <c r="L10" s="95">
        <v>0</v>
      </c>
      <c r="M10" s="95">
        <v>0</v>
      </c>
      <c r="N10" s="95">
        <v>207547.13</v>
      </c>
      <c r="O10" s="95">
        <v>38380.28</v>
      </c>
      <c r="P10" s="95">
        <v>1225.8</v>
      </c>
      <c r="Q10" s="95">
        <v>138234</v>
      </c>
      <c r="R10" s="95">
        <v>0</v>
      </c>
      <c r="S10" s="95">
        <v>213000</v>
      </c>
      <c r="T10" s="95">
        <v>337555</v>
      </c>
      <c r="U10" s="95">
        <v>6273.21</v>
      </c>
      <c r="V10" s="95">
        <v>0</v>
      </c>
      <c r="W10" s="95">
        <v>0</v>
      </c>
      <c r="X10" s="95">
        <v>235</v>
      </c>
      <c r="Y10" s="95">
        <v>1800</v>
      </c>
      <c r="Z10" s="95">
        <v>0</v>
      </c>
      <c r="AA10" s="95">
        <v>13077.99</v>
      </c>
      <c r="AB10" s="95">
        <v>0</v>
      </c>
      <c r="AC10" s="95">
        <v>0</v>
      </c>
      <c r="AD10" s="95">
        <v>2000</v>
      </c>
      <c r="AE10" s="95">
        <v>0</v>
      </c>
      <c r="AF10" s="95">
        <v>0</v>
      </c>
      <c r="AG10" s="95">
        <v>0</v>
      </c>
      <c r="AH10" s="95">
        <v>0</v>
      </c>
      <c r="AI10" s="95">
        <v>340</v>
      </c>
      <c r="AJ10" s="95">
        <v>1500</v>
      </c>
      <c r="AK10" s="95">
        <v>0</v>
      </c>
      <c r="AL10" s="95">
        <v>0</v>
      </c>
      <c r="AM10" s="95">
        <v>0</v>
      </c>
      <c r="AN10" s="95">
        <v>0</v>
      </c>
      <c r="AO10" s="95">
        <v>0</v>
      </c>
      <c r="AP10" s="95">
        <v>12400</v>
      </c>
      <c r="AQ10" s="95">
        <v>28600</v>
      </c>
      <c r="AR10" s="95">
        <v>263900</v>
      </c>
      <c r="AS10" s="95">
        <v>100</v>
      </c>
      <c r="AT10" s="95">
        <v>0</v>
      </c>
      <c r="AU10" s="95">
        <v>7328.8</v>
      </c>
      <c r="AV10" s="95">
        <v>212425</v>
      </c>
      <c r="AW10" s="95">
        <v>2943</v>
      </c>
      <c r="AX10" s="95">
        <v>40000</v>
      </c>
      <c r="AY10" s="95">
        <v>0</v>
      </c>
      <c r="AZ10" s="95">
        <v>158982</v>
      </c>
      <c r="BA10" s="95">
        <v>0</v>
      </c>
      <c r="BB10" s="95">
        <v>0</v>
      </c>
      <c r="BC10" s="95">
        <v>0</v>
      </c>
      <c r="BD10" s="95">
        <v>0</v>
      </c>
      <c r="BE10" s="95">
        <v>0</v>
      </c>
      <c r="BF10" s="95">
        <v>0</v>
      </c>
      <c r="BG10" s="95">
        <v>0</v>
      </c>
      <c r="BH10" s="95">
        <v>10500</v>
      </c>
      <c r="BI10" s="95">
        <v>0</v>
      </c>
      <c r="BJ10" s="95">
        <v>0</v>
      </c>
      <c r="BK10" s="95">
        <v>0</v>
      </c>
      <c r="BL10" s="95">
        <v>0</v>
      </c>
      <c r="BM10" s="95">
        <v>0</v>
      </c>
      <c r="BN10" s="99" t="s">
        <v>1967</v>
      </c>
      <c r="BO10" s="99" t="s">
        <v>1967</v>
      </c>
      <c r="BP10" s="99" t="s">
        <v>1967</v>
      </c>
      <c r="BQ10" s="99" t="s">
        <v>1967</v>
      </c>
      <c r="BR10" s="99" t="s">
        <v>1967</v>
      </c>
      <c r="BS10" s="99" t="s">
        <v>1967</v>
      </c>
      <c r="BT10" s="99" t="s">
        <v>1967</v>
      </c>
      <c r="BU10" s="99" t="s">
        <v>1967</v>
      </c>
      <c r="BV10" s="99" t="s">
        <v>1967</v>
      </c>
      <c r="BW10" s="99" t="s">
        <v>1967</v>
      </c>
      <c r="BX10" s="99" t="s">
        <v>1967</v>
      </c>
      <c r="BY10" s="99" t="s">
        <v>1967</v>
      </c>
      <c r="BZ10" s="99" t="s">
        <v>1967</v>
      </c>
      <c r="CA10" s="95">
        <v>4260</v>
      </c>
      <c r="CB10" s="95">
        <v>0</v>
      </c>
      <c r="CC10" s="95">
        <v>4260</v>
      </c>
      <c r="CD10" s="95">
        <v>0</v>
      </c>
      <c r="CE10" s="95">
        <v>0</v>
      </c>
      <c r="CF10" s="95">
        <v>0</v>
      </c>
      <c r="CG10" s="95">
        <v>0</v>
      </c>
      <c r="CH10" s="95">
        <v>0</v>
      </c>
      <c r="CI10" s="95">
        <v>0</v>
      </c>
      <c r="CJ10" s="95">
        <v>0</v>
      </c>
      <c r="CK10" s="95">
        <v>0</v>
      </c>
      <c r="CL10" s="95">
        <v>0</v>
      </c>
      <c r="CM10" s="95">
        <v>0</v>
      </c>
      <c r="CN10" s="95">
        <v>0</v>
      </c>
      <c r="CO10" s="95">
        <v>0</v>
      </c>
      <c r="CP10" s="95">
        <v>0</v>
      </c>
      <c r="CQ10" s="95">
        <v>0</v>
      </c>
      <c r="CR10" s="99" t="s">
        <v>1967</v>
      </c>
      <c r="CS10" s="99" t="s">
        <v>1967</v>
      </c>
      <c r="CT10" s="99" t="s">
        <v>1967</v>
      </c>
      <c r="CU10" s="95">
        <v>0</v>
      </c>
      <c r="CV10" s="95">
        <v>0</v>
      </c>
      <c r="CW10" s="95">
        <v>0</v>
      </c>
      <c r="CX10" s="95">
        <v>0</v>
      </c>
      <c r="CY10" s="95">
        <v>0</v>
      </c>
      <c r="CZ10" s="95">
        <v>0</v>
      </c>
      <c r="DA10" s="99" t="s">
        <v>1967</v>
      </c>
      <c r="DB10" s="99" t="s">
        <v>1967</v>
      </c>
      <c r="DC10" s="99" t="s">
        <v>1967</v>
      </c>
      <c r="DD10" s="95">
        <v>0</v>
      </c>
      <c r="DE10" s="95">
        <v>0</v>
      </c>
      <c r="DF10" s="95">
        <v>0</v>
      </c>
      <c r="DG10" s="95">
        <v>0</v>
      </c>
      <c r="DH10" s="103">
        <v>0</v>
      </c>
    </row>
    <row r="11" spans="1:112" s="89" customFormat="1" ht="15" customHeight="1">
      <c r="A11" s="96" t="s">
        <v>1971</v>
      </c>
      <c r="B11" s="97"/>
      <c r="C11" s="97"/>
      <c r="D11" s="97" t="s">
        <v>1972</v>
      </c>
      <c r="E11" s="95">
        <v>2326847.01</v>
      </c>
      <c r="F11" s="95">
        <v>1772607.01</v>
      </c>
      <c r="G11" s="95">
        <v>529157.4</v>
      </c>
      <c r="H11" s="95">
        <v>412345.4</v>
      </c>
      <c r="I11" s="95">
        <v>232717</v>
      </c>
      <c r="J11" s="95">
        <v>0</v>
      </c>
      <c r="K11" s="95">
        <v>0</v>
      </c>
      <c r="L11" s="95">
        <v>0</v>
      </c>
      <c r="M11" s="95">
        <v>0</v>
      </c>
      <c r="N11" s="95">
        <v>207547.13</v>
      </c>
      <c r="O11" s="95">
        <v>38380.28</v>
      </c>
      <c r="P11" s="95">
        <v>1225.8</v>
      </c>
      <c r="Q11" s="95">
        <v>138234</v>
      </c>
      <c r="R11" s="95">
        <v>0</v>
      </c>
      <c r="S11" s="95">
        <v>213000</v>
      </c>
      <c r="T11" s="95">
        <v>337555</v>
      </c>
      <c r="U11" s="95">
        <v>6273.21</v>
      </c>
      <c r="V11" s="95">
        <v>0</v>
      </c>
      <c r="W11" s="95">
        <v>0</v>
      </c>
      <c r="X11" s="95">
        <v>235</v>
      </c>
      <c r="Y11" s="95">
        <v>1800</v>
      </c>
      <c r="Z11" s="95">
        <v>0</v>
      </c>
      <c r="AA11" s="95">
        <v>13077.99</v>
      </c>
      <c r="AB11" s="95">
        <v>0</v>
      </c>
      <c r="AC11" s="95">
        <v>0</v>
      </c>
      <c r="AD11" s="95">
        <v>2000</v>
      </c>
      <c r="AE11" s="95">
        <v>0</v>
      </c>
      <c r="AF11" s="95">
        <v>0</v>
      </c>
      <c r="AG11" s="95">
        <v>0</v>
      </c>
      <c r="AH11" s="95">
        <v>0</v>
      </c>
      <c r="AI11" s="95">
        <v>340</v>
      </c>
      <c r="AJ11" s="95">
        <v>1500</v>
      </c>
      <c r="AK11" s="95">
        <v>0</v>
      </c>
      <c r="AL11" s="95">
        <v>0</v>
      </c>
      <c r="AM11" s="95">
        <v>0</v>
      </c>
      <c r="AN11" s="95">
        <v>0</v>
      </c>
      <c r="AO11" s="95">
        <v>0</v>
      </c>
      <c r="AP11" s="95">
        <v>12400</v>
      </c>
      <c r="AQ11" s="95">
        <v>28600</v>
      </c>
      <c r="AR11" s="95">
        <v>263900</v>
      </c>
      <c r="AS11" s="95">
        <v>100</v>
      </c>
      <c r="AT11" s="95">
        <v>0</v>
      </c>
      <c r="AU11" s="95">
        <v>7328.8</v>
      </c>
      <c r="AV11" s="95">
        <v>212425</v>
      </c>
      <c r="AW11" s="95">
        <v>2943</v>
      </c>
      <c r="AX11" s="95">
        <v>40000</v>
      </c>
      <c r="AY11" s="95">
        <v>0</v>
      </c>
      <c r="AZ11" s="95">
        <v>158982</v>
      </c>
      <c r="BA11" s="95">
        <v>0</v>
      </c>
      <c r="BB11" s="95">
        <v>0</v>
      </c>
      <c r="BC11" s="95">
        <v>0</v>
      </c>
      <c r="BD11" s="95">
        <v>0</v>
      </c>
      <c r="BE11" s="95">
        <v>0</v>
      </c>
      <c r="BF11" s="95">
        <v>0</v>
      </c>
      <c r="BG11" s="95">
        <v>0</v>
      </c>
      <c r="BH11" s="95">
        <v>10500</v>
      </c>
      <c r="BI11" s="95">
        <v>0</v>
      </c>
      <c r="BJ11" s="95">
        <v>0</v>
      </c>
      <c r="BK11" s="95">
        <v>0</v>
      </c>
      <c r="BL11" s="95">
        <v>0</v>
      </c>
      <c r="BM11" s="95">
        <v>0</v>
      </c>
      <c r="BN11" s="99" t="s">
        <v>1967</v>
      </c>
      <c r="BO11" s="99" t="s">
        <v>1967</v>
      </c>
      <c r="BP11" s="99" t="s">
        <v>1967</v>
      </c>
      <c r="BQ11" s="99" t="s">
        <v>1967</v>
      </c>
      <c r="BR11" s="99" t="s">
        <v>1967</v>
      </c>
      <c r="BS11" s="99" t="s">
        <v>1967</v>
      </c>
      <c r="BT11" s="99" t="s">
        <v>1967</v>
      </c>
      <c r="BU11" s="99" t="s">
        <v>1967</v>
      </c>
      <c r="BV11" s="99" t="s">
        <v>1967</v>
      </c>
      <c r="BW11" s="99" t="s">
        <v>1967</v>
      </c>
      <c r="BX11" s="99" t="s">
        <v>1967</v>
      </c>
      <c r="BY11" s="99" t="s">
        <v>1967</v>
      </c>
      <c r="BZ11" s="99" t="s">
        <v>1967</v>
      </c>
      <c r="CA11" s="95">
        <v>4260</v>
      </c>
      <c r="CB11" s="95">
        <v>0</v>
      </c>
      <c r="CC11" s="95">
        <v>4260</v>
      </c>
      <c r="CD11" s="95">
        <v>0</v>
      </c>
      <c r="CE11" s="95">
        <v>0</v>
      </c>
      <c r="CF11" s="95">
        <v>0</v>
      </c>
      <c r="CG11" s="95">
        <v>0</v>
      </c>
      <c r="CH11" s="95">
        <v>0</v>
      </c>
      <c r="CI11" s="95">
        <v>0</v>
      </c>
      <c r="CJ11" s="95">
        <v>0</v>
      </c>
      <c r="CK11" s="95">
        <v>0</v>
      </c>
      <c r="CL11" s="95">
        <v>0</v>
      </c>
      <c r="CM11" s="95">
        <v>0</v>
      </c>
      <c r="CN11" s="95">
        <v>0</v>
      </c>
      <c r="CO11" s="95">
        <v>0</v>
      </c>
      <c r="CP11" s="95">
        <v>0</v>
      </c>
      <c r="CQ11" s="95">
        <v>0</v>
      </c>
      <c r="CR11" s="99" t="s">
        <v>1967</v>
      </c>
      <c r="CS11" s="99" t="s">
        <v>1967</v>
      </c>
      <c r="CT11" s="99" t="s">
        <v>1967</v>
      </c>
      <c r="CU11" s="95">
        <v>0</v>
      </c>
      <c r="CV11" s="95">
        <v>0</v>
      </c>
      <c r="CW11" s="95">
        <v>0</v>
      </c>
      <c r="CX11" s="95">
        <v>0</v>
      </c>
      <c r="CY11" s="95">
        <v>0</v>
      </c>
      <c r="CZ11" s="95">
        <v>0</v>
      </c>
      <c r="DA11" s="99" t="s">
        <v>1967</v>
      </c>
      <c r="DB11" s="99" t="s">
        <v>1967</v>
      </c>
      <c r="DC11" s="99" t="s">
        <v>1967</v>
      </c>
      <c r="DD11" s="95">
        <v>0</v>
      </c>
      <c r="DE11" s="95">
        <v>0</v>
      </c>
      <c r="DF11" s="95">
        <v>0</v>
      </c>
      <c r="DG11" s="95">
        <v>0</v>
      </c>
      <c r="DH11" s="103">
        <v>0</v>
      </c>
    </row>
    <row r="12" spans="1:112" s="89" customFormat="1" ht="15" customHeight="1">
      <c r="A12" s="96" t="s">
        <v>1973</v>
      </c>
      <c r="B12" s="97"/>
      <c r="C12" s="97"/>
      <c r="D12" s="97" t="s">
        <v>1974</v>
      </c>
      <c r="E12" s="95">
        <v>2336122.34</v>
      </c>
      <c r="F12" s="95">
        <v>1638589.4</v>
      </c>
      <c r="G12" s="95">
        <v>504787</v>
      </c>
      <c r="H12" s="95">
        <v>383285.5</v>
      </c>
      <c r="I12" s="95">
        <v>183863.5</v>
      </c>
      <c r="J12" s="95">
        <v>200</v>
      </c>
      <c r="K12" s="95">
        <v>0</v>
      </c>
      <c r="L12" s="95">
        <v>0</v>
      </c>
      <c r="M12" s="95">
        <v>0</v>
      </c>
      <c r="N12" s="95">
        <v>174420.13</v>
      </c>
      <c r="O12" s="95">
        <v>47837.85</v>
      </c>
      <c r="P12" s="95">
        <v>1240.42</v>
      </c>
      <c r="Q12" s="95">
        <v>156955</v>
      </c>
      <c r="R12" s="95">
        <v>0</v>
      </c>
      <c r="S12" s="95">
        <v>186000</v>
      </c>
      <c r="T12" s="95">
        <v>389831.6</v>
      </c>
      <c r="U12" s="95">
        <v>4157.6</v>
      </c>
      <c r="V12" s="95">
        <v>0</v>
      </c>
      <c r="W12" s="95">
        <v>0</v>
      </c>
      <c r="X12" s="95">
        <v>115</v>
      </c>
      <c r="Y12" s="95">
        <v>1800</v>
      </c>
      <c r="Z12" s="95">
        <v>0</v>
      </c>
      <c r="AA12" s="95">
        <v>11157</v>
      </c>
      <c r="AB12" s="95">
        <v>0</v>
      </c>
      <c r="AC12" s="95">
        <v>0</v>
      </c>
      <c r="AD12" s="95">
        <v>0</v>
      </c>
      <c r="AE12" s="95">
        <v>0</v>
      </c>
      <c r="AF12" s="95">
        <v>0</v>
      </c>
      <c r="AG12" s="95">
        <v>0</v>
      </c>
      <c r="AH12" s="95">
        <v>0</v>
      </c>
      <c r="AI12" s="95">
        <v>0</v>
      </c>
      <c r="AJ12" s="95">
        <v>1520</v>
      </c>
      <c r="AK12" s="95">
        <v>0</v>
      </c>
      <c r="AL12" s="95">
        <v>0</v>
      </c>
      <c r="AM12" s="95">
        <v>0</v>
      </c>
      <c r="AN12" s="95">
        <v>0</v>
      </c>
      <c r="AO12" s="95">
        <v>0</v>
      </c>
      <c r="AP12" s="95">
        <v>12300</v>
      </c>
      <c r="AQ12" s="95">
        <v>27300</v>
      </c>
      <c r="AR12" s="95">
        <v>308091.61</v>
      </c>
      <c r="AS12" s="95">
        <v>8908.39</v>
      </c>
      <c r="AT12" s="95">
        <v>0</v>
      </c>
      <c r="AU12" s="95">
        <v>14482</v>
      </c>
      <c r="AV12" s="95">
        <v>305604.34</v>
      </c>
      <c r="AW12" s="95">
        <v>0</v>
      </c>
      <c r="AX12" s="95">
        <v>51227.2</v>
      </c>
      <c r="AY12" s="95">
        <v>0</v>
      </c>
      <c r="AZ12" s="95">
        <v>208514</v>
      </c>
      <c r="BA12" s="95">
        <v>4440</v>
      </c>
      <c r="BB12" s="95">
        <v>0</v>
      </c>
      <c r="BC12" s="95">
        <v>6175.14</v>
      </c>
      <c r="BD12" s="95">
        <v>0</v>
      </c>
      <c r="BE12" s="95">
        <v>21375</v>
      </c>
      <c r="BF12" s="95">
        <v>0</v>
      </c>
      <c r="BG12" s="95">
        <v>0</v>
      </c>
      <c r="BH12" s="95">
        <v>13873</v>
      </c>
      <c r="BI12" s="95">
        <v>0</v>
      </c>
      <c r="BJ12" s="95">
        <v>0</v>
      </c>
      <c r="BK12" s="95">
        <v>0</v>
      </c>
      <c r="BL12" s="95">
        <v>0</v>
      </c>
      <c r="BM12" s="95">
        <v>0</v>
      </c>
      <c r="BN12" s="99" t="s">
        <v>1967</v>
      </c>
      <c r="BO12" s="99" t="s">
        <v>1967</v>
      </c>
      <c r="BP12" s="99" t="s">
        <v>1967</v>
      </c>
      <c r="BQ12" s="99" t="s">
        <v>1967</v>
      </c>
      <c r="BR12" s="99" t="s">
        <v>1967</v>
      </c>
      <c r="BS12" s="99" t="s">
        <v>1967</v>
      </c>
      <c r="BT12" s="99" t="s">
        <v>1967</v>
      </c>
      <c r="BU12" s="99" t="s">
        <v>1967</v>
      </c>
      <c r="BV12" s="99" t="s">
        <v>1967</v>
      </c>
      <c r="BW12" s="99" t="s">
        <v>1967</v>
      </c>
      <c r="BX12" s="99" t="s">
        <v>1967</v>
      </c>
      <c r="BY12" s="99" t="s">
        <v>1967</v>
      </c>
      <c r="BZ12" s="99" t="s">
        <v>1967</v>
      </c>
      <c r="CA12" s="95">
        <v>2097</v>
      </c>
      <c r="CB12" s="95">
        <v>0</v>
      </c>
      <c r="CC12" s="95">
        <v>2097</v>
      </c>
      <c r="CD12" s="95">
        <v>0</v>
      </c>
      <c r="CE12" s="95">
        <v>0</v>
      </c>
      <c r="CF12" s="95">
        <v>0</v>
      </c>
      <c r="CG12" s="95">
        <v>0</v>
      </c>
      <c r="CH12" s="95">
        <v>0</v>
      </c>
      <c r="CI12" s="95">
        <v>0</v>
      </c>
      <c r="CJ12" s="95">
        <v>0</v>
      </c>
      <c r="CK12" s="95">
        <v>0</v>
      </c>
      <c r="CL12" s="95">
        <v>0</v>
      </c>
      <c r="CM12" s="95">
        <v>0</v>
      </c>
      <c r="CN12" s="95">
        <v>0</v>
      </c>
      <c r="CO12" s="95">
        <v>0</v>
      </c>
      <c r="CP12" s="95">
        <v>0</v>
      </c>
      <c r="CQ12" s="95">
        <v>0</v>
      </c>
      <c r="CR12" s="99" t="s">
        <v>1967</v>
      </c>
      <c r="CS12" s="99" t="s">
        <v>1967</v>
      </c>
      <c r="CT12" s="99" t="s">
        <v>1967</v>
      </c>
      <c r="CU12" s="95">
        <v>0</v>
      </c>
      <c r="CV12" s="95">
        <v>0</v>
      </c>
      <c r="CW12" s="95">
        <v>0</v>
      </c>
      <c r="CX12" s="95">
        <v>0</v>
      </c>
      <c r="CY12" s="95">
        <v>0</v>
      </c>
      <c r="CZ12" s="95">
        <v>0</v>
      </c>
      <c r="DA12" s="99" t="s">
        <v>1967</v>
      </c>
      <c r="DB12" s="99" t="s">
        <v>1967</v>
      </c>
      <c r="DC12" s="99" t="s">
        <v>1967</v>
      </c>
      <c r="DD12" s="95">
        <v>0</v>
      </c>
      <c r="DE12" s="95">
        <v>0</v>
      </c>
      <c r="DF12" s="95">
        <v>0</v>
      </c>
      <c r="DG12" s="95">
        <v>0</v>
      </c>
      <c r="DH12" s="103">
        <v>0</v>
      </c>
    </row>
    <row r="13" spans="1:112" s="89" customFormat="1" ht="15" customHeight="1">
      <c r="A13" s="96" t="s">
        <v>1975</v>
      </c>
      <c r="B13" s="97"/>
      <c r="C13" s="97"/>
      <c r="D13" s="97" t="s">
        <v>1972</v>
      </c>
      <c r="E13" s="95">
        <v>2336122.34</v>
      </c>
      <c r="F13" s="95">
        <v>1638589.4</v>
      </c>
      <c r="G13" s="95">
        <v>504787</v>
      </c>
      <c r="H13" s="95">
        <v>383285.5</v>
      </c>
      <c r="I13" s="95">
        <v>183863.5</v>
      </c>
      <c r="J13" s="95">
        <v>200</v>
      </c>
      <c r="K13" s="95">
        <v>0</v>
      </c>
      <c r="L13" s="95">
        <v>0</v>
      </c>
      <c r="M13" s="95">
        <v>0</v>
      </c>
      <c r="N13" s="95">
        <v>174420.13</v>
      </c>
      <c r="O13" s="95">
        <v>47837.85</v>
      </c>
      <c r="P13" s="95">
        <v>1240.42</v>
      </c>
      <c r="Q13" s="95">
        <v>156955</v>
      </c>
      <c r="R13" s="95">
        <v>0</v>
      </c>
      <c r="S13" s="95">
        <v>186000</v>
      </c>
      <c r="T13" s="95">
        <v>389831.6</v>
      </c>
      <c r="U13" s="95">
        <v>4157.6</v>
      </c>
      <c r="V13" s="95">
        <v>0</v>
      </c>
      <c r="W13" s="95">
        <v>0</v>
      </c>
      <c r="X13" s="95">
        <v>115</v>
      </c>
      <c r="Y13" s="95">
        <v>1800</v>
      </c>
      <c r="Z13" s="95">
        <v>0</v>
      </c>
      <c r="AA13" s="95">
        <v>11157</v>
      </c>
      <c r="AB13" s="95">
        <v>0</v>
      </c>
      <c r="AC13" s="95">
        <v>0</v>
      </c>
      <c r="AD13" s="95">
        <v>0</v>
      </c>
      <c r="AE13" s="95">
        <v>0</v>
      </c>
      <c r="AF13" s="95">
        <v>0</v>
      </c>
      <c r="AG13" s="95">
        <v>0</v>
      </c>
      <c r="AH13" s="95">
        <v>0</v>
      </c>
      <c r="AI13" s="95">
        <v>0</v>
      </c>
      <c r="AJ13" s="95">
        <v>1520</v>
      </c>
      <c r="AK13" s="95">
        <v>0</v>
      </c>
      <c r="AL13" s="95">
        <v>0</v>
      </c>
      <c r="AM13" s="95">
        <v>0</v>
      </c>
      <c r="AN13" s="95">
        <v>0</v>
      </c>
      <c r="AO13" s="95">
        <v>0</v>
      </c>
      <c r="AP13" s="95">
        <v>12300</v>
      </c>
      <c r="AQ13" s="95">
        <v>27300</v>
      </c>
      <c r="AR13" s="95">
        <v>308091.61</v>
      </c>
      <c r="AS13" s="95">
        <v>8908.39</v>
      </c>
      <c r="AT13" s="95">
        <v>0</v>
      </c>
      <c r="AU13" s="95">
        <v>14482</v>
      </c>
      <c r="AV13" s="95">
        <v>305604.34</v>
      </c>
      <c r="AW13" s="95">
        <v>0</v>
      </c>
      <c r="AX13" s="95">
        <v>51227.2</v>
      </c>
      <c r="AY13" s="95">
        <v>0</v>
      </c>
      <c r="AZ13" s="95">
        <v>208514</v>
      </c>
      <c r="BA13" s="95">
        <v>4440</v>
      </c>
      <c r="BB13" s="95">
        <v>0</v>
      </c>
      <c r="BC13" s="95">
        <v>6175.14</v>
      </c>
      <c r="BD13" s="95">
        <v>0</v>
      </c>
      <c r="BE13" s="95">
        <v>21375</v>
      </c>
      <c r="BF13" s="95">
        <v>0</v>
      </c>
      <c r="BG13" s="95">
        <v>0</v>
      </c>
      <c r="BH13" s="95">
        <v>13873</v>
      </c>
      <c r="BI13" s="95">
        <v>0</v>
      </c>
      <c r="BJ13" s="95">
        <v>0</v>
      </c>
      <c r="BK13" s="95">
        <v>0</v>
      </c>
      <c r="BL13" s="95">
        <v>0</v>
      </c>
      <c r="BM13" s="95">
        <v>0</v>
      </c>
      <c r="BN13" s="99" t="s">
        <v>1967</v>
      </c>
      <c r="BO13" s="99" t="s">
        <v>1967</v>
      </c>
      <c r="BP13" s="99" t="s">
        <v>1967</v>
      </c>
      <c r="BQ13" s="99" t="s">
        <v>1967</v>
      </c>
      <c r="BR13" s="99" t="s">
        <v>1967</v>
      </c>
      <c r="BS13" s="99" t="s">
        <v>1967</v>
      </c>
      <c r="BT13" s="99" t="s">
        <v>1967</v>
      </c>
      <c r="BU13" s="99" t="s">
        <v>1967</v>
      </c>
      <c r="BV13" s="99" t="s">
        <v>1967</v>
      </c>
      <c r="BW13" s="99" t="s">
        <v>1967</v>
      </c>
      <c r="BX13" s="99" t="s">
        <v>1967</v>
      </c>
      <c r="BY13" s="99" t="s">
        <v>1967</v>
      </c>
      <c r="BZ13" s="99" t="s">
        <v>1967</v>
      </c>
      <c r="CA13" s="95">
        <v>2097</v>
      </c>
      <c r="CB13" s="95">
        <v>0</v>
      </c>
      <c r="CC13" s="95">
        <v>2097</v>
      </c>
      <c r="CD13" s="95">
        <v>0</v>
      </c>
      <c r="CE13" s="95">
        <v>0</v>
      </c>
      <c r="CF13" s="95">
        <v>0</v>
      </c>
      <c r="CG13" s="95">
        <v>0</v>
      </c>
      <c r="CH13" s="95">
        <v>0</v>
      </c>
      <c r="CI13" s="95">
        <v>0</v>
      </c>
      <c r="CJ13" s="95">
        <v>0</v>
      </c>
      <c r="CK13" s="95">
        <v>0</v>
      </c>
      <c r="CL13" s="95">
        <v>0</v>
      </c>
      <c r="CM13" s="95">
        <v>0</v>
      </c>
      <c r="CN13" s="95">
        <v>0</v>
      </c>
      <c r="CO13" s="95">
        <v>0</v>
      </c>
      <c r="CP13" s="95">
        <v>0</v>
      </c>
      <c r="CQ13" s="95">
        <v>0</v>
      </c>
      <c r="CR13" s="99" t="s">
        <v>1967</v>
      </c>
      <c r="CS13" s="99" t="s">
        <v>1967</v>
      </c>
      <c r="CT13" s="99" t="s">
        <v>1967</v>
      </c>
      <c r="CU13" s="95">
        <v>0</v>
      </c>
      <c r="CV13" s="95">
        <v>0</v>
      </c>
      <c r="CW13" s="95">
        <v>0</v>
      </c>
      <c r="CX13" s="95">
        <v>0</v>
      </c>
      <c r="CY13" s="95">
        <v>0</v>
      </c>
      <c r="CZ13" s="95">
        <v>0</v>
      </c>
      <c r="DA13" s="99" t="s">
        <v>1967</v>
      </c>
      <c r="DB13" s="99" t="s">
        <v>1967</v>
      </c>
      <c r="DC13" s="99" t="s">
        <v>1967</v>
      </c>
      <c r="DD13" s="95">
        <v>0</v>
      </c>
      <c r="DE13" s="95">
        <v>0</v>
      </c>
      <c r="DF13" s="95">
        <v>0</v>
      </c>
      <c r="DG13" s="95">
        <v>0</v>
      </c>
      <c r="DH13" s="103">
        <v>0</v>
      </c>
    </row>
    <row r="14" spans="1:112" s="89" customFormat="1" ht="15" customHeight="1">
      <c r="A14" s="96" t="s">
        <v>1976</v>
      </c>
      <c r="B14" s="97"/>
      <c r="C14" s="97"/>
      <c r="D14" s="97" t="s">
        <v>1977</v>
      </c>
      <c r="E14" s="95">
        <v>54208890.53</v>
      </c>
      <c r="F14" s="95">
        <v>39141451.72</v>
      </c>
      <c r="G14" s="95">
        <v>9909350.82</v>
      </c>
      <c r="H14" s="95">
        <v>6741307.18</v>
      </c>
      <c r="I14" s="95">
        <v>4397330</v>
      </c>
      <c r="J14" s="95">
        <v>727328.4</v>
      </c>
      <c r="K14" s="95">
        <v>175384</v>
      </c>
      <c r="L14" s="95">
        <v>799920.45</v>
      </c>
      <c r="M14" s="95">
        <v>0</v>
      </c>
      <c r="N14" s="95">
        <v>1875799.86</v>
      </c>
      <c r="O14" s="95">
        <v>341820.56</v>
      </c>
      <c r="P14" s="95">
        <v>95119.92</v>
      </c>
      <c r="Q14" s="95">
        <v>3816247.51</v>
      </c>
      <c r="R14" s="95">
        <v>0</v>
      </c>
      <c r="S14" s="95">
        <v>10261843.02</v>
      </c>
      <c r="T14" s="95">
        <v>12805896.61</v>
      </c>
      <c r="U14" s="95">
        <v>1021962.84</v>
      </c>
      <c r="V14" s="95">
        <v>176312.7</v>
      </c>
      <c r="W14" s="95">
        <v>28300</v>
      </c>
      <c r="X14" s="95">
        <v>1135</v>
      </c>
      <c r="Y14" s="95">
        <v>143728.82</v>
      </c>
      <c r="Z14" s="95">
        <v>903148.63</v>
      </c>
      <c r="AA14" s="95">
        <v>351239.64</v>
      </c>
      <c r="AB14" s="95">
        <v>2137261.95</v>
      </c>
      <c r="AC14" s="95">
        <v>0</v>
      </c>
      <c r="AD14" s="95">
        <v>5497.17</v>
      </c>
      <c r="AE14" s="95">
        <v>0</v>
      </c>
      <c r="AF14" s="95">
        <v>208394.75</v>
      </c>
      <c r="AG14" s="95">
        <v>65037</v>
      </c>
      <c r="AH14" s="95">
        <v>0</v>
      </c>
      <c r="AI14" s="95">
        <v>838</v>
      </c>
      <c r="AJ14" s="95">
        <v>0</v>
      </c>
      <c r="AK14" s="95">
        <v>300</v>
      </c>
      <c r="AL14" s="95">
        <v>0</v>
      </c>
      <c r="AM14" s="95">
        <v>120000</v>
      </c>
      <c r="AN14" s="95">
        <v>2581803.91</v>
      </c>
      <c r="AO14" s="95">
        <v>1500</v>
      </c>
      <c r="AP14" s="95">
        <v>301846.75</v>
      </c>
      <c r="AQ14" s="95">
        <v>433902</v>
      </c>
      <c r="AR14" s="95">
        <v>2146341.3</v>
      </c>
      <c r="AS14" s="95">
        <v>1563712.11</v>
      </c>
      <c r="AT14" s="95">
        <v>0</v>
      </c>
      <c r="AU14" s="95">
        <v>613634.04</v>
      </c>
      <c r="AV14" s="95">
        <v>2219492.2</v>
      </c>
      <c r="AW14" s="95">
        <v>215031.6</v>
      </c>
      <c r="AX14" s="95">
        <v>176270</v>
      </c>
      <c r="AY14" s="95">
        <v>0</v>
      </c>
      <c r="AZ14" s="95">
        <v>711666.8</v>
      </c>
      <c r="BA14" s="95">
        <v>450667.56</v>
      </c>
      <c r="BB14" s="95">
        <v>0</v>
      </c>
      <c r="BC14" s="95">
        <v>0</v>
      </c>
      <c r="BD14" s="95">
        <v>0</v>
      </c>
      <c r="BE14" s="95">
        <v>460347.6</v>
      </c>
      <c r="BF14" s="95">
        <v>0</v>
      </c>
      <c r="BG14" s="95">
        <v>0</v>
      </c>
      <c r="BH14" s="95">
        <v>205508.64</v>
      </c>
      <c r="BI14" s="95">
        <v>0</v>
      </c>
      <c r="BJ14" s="95">
        <v>0</v>
      </c>
      <c r="BK14" s="95">
        <v>0</v>
      </c>
      <c r="BL14" s="95">
        <v>0</v>
      </c>
      <c r="BM14" s="95">
        <v>0</v>
      </c>
      <c r="BN14" s="99" t="s">
        <v>1967</v>
      </c>
      <c r="BO14" s="99" t="s">
        <v>1967</v>
      </c>
      <c r="BP14" s="99" t="s">
        <v>1967</v>
      </c>
      <c r="BQ14" s="99" t="s">
        <v>1967</v>
      </c>
      <c r="BR14" s="99" t="s">
        <v>1967</v>
      </c>
      <c r="BS14" s="99" t="s">
        <v>1967</v>
      </c>
      <c r="BT14" s="99" t="s">
        <v>1967</v>
      </c>
      <c r="BU14" s="99" t="s">
        <v>1967</v>
      </c>
      <c r="BV14" s="99" t="s">
        <v>1967</v>
      </c>
      <c r="BW14" s="99" t="s">
        <v>1967</v>
      </c>
      <c r="BX14" s="99" t="s">
        <v>1967</v>
      </c>
      <c r="BY14" s="99" t="s">
        <v>1967</v>
      </c>
      <c r="BZ14" s="99" t="s">
        <v>1967</v>
      </c>
      <c r="CA14" s="95">
        <v>42050</v>
      </c>
      <c r="CB14" s="95">
        <v>0</v>
      </c>
      <c r="CC14" s="95">
        <v>42050</v>
      </c>
      <c r="CD14" s="95">
        <v>0</v>
      </c>
      <c r="CE14" s="95">
        <v>0</v>
      </c>
      <c r="CF14" s="95">
        <v>0</v>
      </c>
      <c r="CG14" s="95">
        <v>0</v>
      </c>
      <c r="CH14" s="95">
        <v>0</v>
      </c>
      <c r="CI14" s="95">
        <v>0</v>
      </c>
      <c r="CJ14" s="95">
        <v>0</v>
      </c>
      <c r="CK14" s="95">
        <v>0</v>
      </c>
      <c r="CL14" s="95">
        <v>0</v>
      </c>
      <c r="CM14" s="95">
        <v>0</v>
      </c>
      <c r="CN14" s="95">
        <v>0</v>
      </c>
      <c r="CO14" s="95">
        <v>0</v>
      </c>
      <c r="CP14" s="95">
        <v>0</v>
      </c>
      <c r="CQ14" s="95">
        <v>0</v>
      </c>
      <c r="CR14" s="99" t="s">
        <v>1967</v>
      </c>
      <c r="CS14" s="99" t="s">
        <v>1967</v>
      </c>
      <c r="CT14" s="99" t="s">
        <v>1967</v>
      </c>
      <c r="CU14" s="95">
        <v>0</v>
      </c>
      <c r="CV14" s="95">
        <v>0</v>
      </c>
      <c r="CW14" s="95">
        <v>0</v>
      </c>
      <c r="CX14" s="95">
        <v>0</v>
      </c>
      <c r="CY14" s="95">
        <v>0</v>
      </c>
      <c r="CZ14" s="95">
        <v>0</v>
      </c>
      <c r="DA14" s="99" t="s">
        <v>1967</v>
      </c>
      <c r="DB14" s="99" t="s">
        <v>1967</v>
      </c>
      <c r="DC14" s="99" t="s">
        <v>1967</v>
      </c>
      <c r="DD14" s="95">
        <v>0</v>
      </c>
      <c r="DE14" s="95">
        <v>0</v>
      </c>
      <c r="DF14" s="95">
        <v>0</v>
      </c>
      <c r="DG14" s="95">
        <v>0</v>
      </c>
      <c r="DH14" s="103">
        <v>0</v>
      </c>
    </row>
    <row r="15" spans="1:112" s="89" customFormat="1" ht="15" customHeight="1">
      <c r="A15" s="96" t="s">
        <v>1978</v>
      </c>
      <c r="B15" s="97"/>
      <c r="C15" s="97"/>
      <c r="D15" s="97" t="s">
        <v>1972</v>
      </c>
      <c r="E15" s="95">
        <v>34915917.3</v>
      </c>
      <c r="F15" s="95">
        <v>27505272.59</v>
      </c>
      <c r="G15" s="95">
        <v>7684557.82</v>
      </c>
      <c r="H15" s="95">
        <v>4618762.18</v>
      </c>
      <c r="I15" s="95">
        <v>3035169</v>
      </c>
      <c r="J15" s="95">
        <v>722328.4</v>
      </c>
      <c r="K15" s="95">
        <v>175384</v>
      </c>
      <c r="L15" s="95">
        <v>799920.45</v>
      </c>
      <c r="M15" s="95">
        <v>0</v>
      </c>
      <c r="N15" s="95">
        <v>1122669.05</v>
      </c>
      <c r="O15" s="95">
        <v>206785.16</v>
      </c>
      <c r="P15" s="95">
        <v>58792.92</v>
      </c>
      <c r="Q15" s="95">
        <v>2827223.51</v>
      </c>
      <c r="R15" s="95">
        <v>0</v>
      </c>
      <c r="S15" s="95">
        <v>6253680.1</v>
      </c>
      <c r="T15" s="95">
        <v>5594668.75</v>
      </c>
      <c r="U15" s="95">
        <v>884871.89</v>
      </c>
      <c r="V15" s="95">
        <v>175670.4</v>
      </c>
      <c r="W15" s="95">
        <v>28300</v>
      </c>
      <c r="X15" s="95">
        <v>785</v>
      </c>
      <c r="Y15" s="95">
        <v>7670.82</v>
      </c>
      <c r="Z15" s="95">
        <v>227014.41</v>
      </c>
      <c r="AA15" s="95">
        <v>136700.63</v>
      </c>
      <c r="AB15" s="95">
        <v>983493.48</v>
      </c>
      <c r="AC15" s="95">
        <v>0</v>
      </c>
      <c r="AD15" s="95">
        <v>5497.17</v>
      </c>
      <c r="AE15" s="95">
        <v>0</v>
      </c>
      <c r="AF15" s="95">
        <v>178544.75</v>
      </c>
      <c r="AG15" s="95">
        <v>65037</v>
      </c>
      <c r="AH15" s="95">
        <v>0</v>
      </c>
      <c r="AI15" s="95">
        <v>838</v>
      </c>
      <c r="AJ15" s="95">
        <v>0</v>
      </c>
      <c r="AK15" s="95">
        <v>0</v>
      </c>
      <c r="AL15" s="95">
        <v>0</v>
      </c>
      <c r="AM15" s="95">
        <v>120000</v>
      </c>
      <c r="AN15" s="95">
        <v>48348</v>
      </c>
      <c r="AO15" s="95">
        <v>0</v>
      </c>
      <c r="AP15" s="95">
        <v>129717</v>
      </c>
      <c r="AQ15" s="95">
        <v>308506</v>
      </c>
      <c r="AR15" s="95">
        <v>1942075.19</v>
      </c>
      <c r="AS15" s="95">
        <v>200371.21</v>
      </c>
      <c r="AT15" s="95">
        <v>0</v>
      </c>
      <c r="AU15" s="95">
        <v>151227.8</v>
      </c>
      <c r="AV15" s="95">
        <v>1786275.96</v>
      </c>
      <c r="AW15" s="95">
        <v>10000</v>
      </c>
      <c r="AX15" s="95">
        <v>169782</v>
      </c>
      <c r="AY15" s="95">
        <v>0</v>
      </c>
      <c r="AZ15" s="95">
        <v>711666.8</v>
      </c>
      <c r="BA15" s="95">
        <v>429567.56</v>
      </c>
      <c r="BB15" s="95">
        <v>0</v>
      </c>
      <c r="BC15" s="95">
        <v>0</v>
      </c>
      <c r="BD15" s="95">
        <v>0</v>
      </c>
      <c r="BE15" s="95">
        <v>416659.6</v>
      </c>
      <c r="BF15" s="95">
        <v>0</v>
      </c>
      <c r="BG15" s="95">
        <v>0</v>
      </c>
      <c r="BH15" s="95">
        <v>48600</v>
      </c>
      <c r="BI15" s="95">
        <v>0</v>
      </c>
      <c r="BJ15" s="95">
        <v>0</v>
      </c>
      <c r="BK15" s="95">
        <v>0</v>
      </c>
      <c r="BL15" s="95">
        <v>0</v>
      </c>
      <c r="BM15" s="95">
        <v>0</v>
      </c>
      <c r="BN15" s="99" t="s">
        <v>1967</v>
      </c>
      <c r="BO15" s="99" t="s">
        <v>1967</v>
      </c>
      <c r="BP15" s="99" t="s">
        <v>1967</v>
      </c>
      <c r="BQ15" s="99" t="s">
        <v>1967</v>
      </c>
      <c r="BR15" s="99" t="s">
        <v>1967</v>
      </c>
      <c r="BS15" s="99" t="s">
        <v>1967</v>
      </c>
      <c r="BT15" s="99" t="s">
        <v>1967</v>
      </c>
      <c r="BU15" s="99" t="s">
        <v>1967</v>
      </c>
      <c r="BV15" s="99" t="s">
        <v>1967</v>
      </c>
      <c r="BW15" s="99" t="s">
        <v>1967</v>
      </c>
      <c r="BX15" s="99" t="s">
        <v>1967</v>
      </c>
      <c r="BY15" s="99" t="s">
        <v>1967</v>
      </c>
      <c r="BZ15" s="99" t="s">
        <v>1967</v>
      </c>
      <c r="CA15" s="95">
        <v>29700</v>
      </c>
      <c r="CB15" s="95">
        <v>0</v>
      </c>
      <c r="CC15" s="95">
        <v>29700</v>
      </c>
      <c r="CD15" s="95">
        <v>0</v>
      </c>
      <c r="CE15" s="95">
        <v>0</v>
      </c>
      <c r="CF15" s="95">
        <v>0</v>
      </c>
      <c r="CG15" s="95">
        <v>0</v>
      </c>
      <c r="CH15" s="95">
        <v>0</v>
      </c>
      <c r="CI15" s="95">
        <v>0</v>
      </c>
      <c r="CJ15" s="95">
        <v>0</v>
      </c>
      <c r="CK15" s="95">
        <v>0</v>
      </c>
      <c r="CL15" s="95">
        <v>0</v>
      </c>
      <c r="CM15" s="95">
        <v>0</v>
      </c>
      <c r="CN15" s="95">
        <v>0</v>
      </c>
      <c r="CO15" s="95">
        <v>0</v>
      </c>
      <c r="CP15" s="95">
        <v>0</v>
      </c>
      <c r="CQ15" s="95">
        <v>0</v>
      </c>
      <c r="CR15" s="99" t="s">
        <v>1967</v>
      </c>
      <c r="CS15" s="99" t="s">
        <v>1967</v>
      </c>
      <c r="CT15" s="99" t="s">
        <v>1967</v>
      </c>
      <c r="CU15" s="95">
        <v>0</v>
      </c>
      <c r="CV15" s="95">
        <v>0</v>
      </c>
      <c r="CW15" s="95">
        <v>0</v>
      </c>
      <c r="CX15" s="95">
        <v>0</v>
      </c>
      <c r="CY15" s="95">
        <v>0</v>
      </c>
      <c r="CZ15" s="95">
        <v>0</v>
      </c>
      <c r="DA15" s="99" t="s">
        <v>1967</v>
      </c>
      <c r="DB15" s="99" t="s">
        <v>1967</v>
      </c>
      <c r="DC15" s="99" t="s">
        <v>1967</v>
      </c>
      <c r="DD15" s="95">
        <v>0</v>
      </c>
      <c r="DE15" s="95">
        <v>0</v>
      </c>
      <c r="DF15" s="95">
        <v>0</v>
      </c>
      <c r="DG15" s="95">
        <v>0</v>
      </c>
      <c r="DH15" s="103">
        <v>0</v>
      </c>
    </row>
    <row r="16" spans="1:112" s="89" customFormat="1" ht="15" customHeight="1">
      <c r="A16" s="96" t="s">
        <v>1979</v>
      </c>
      <c r="B16" s="97"/>
      <c r="C16" s="97"/>
      <c r="D16" s="97" t="s">
        <v>1980</v>
      </c>
      <c r="E16" s="95">
        <v>11753548.42</v>
      </c>
      <c r="F16" s="95">
        <v>8872270.33</v>
      </c>
      <c r="G16" s="95">
        <v>1988756</v>
      </c>
      <c r="H16" s="95">
        <v>1738352</v>
      </c>
      <c r="I16" s="95">
        <v>1084423</v>
      </c>
      <c r="J16" s="95">
        <v>5000</v>
      </c>
      <c r="K16" s="95">
        <v>0</v>
      </c>
      <c r="L16" s="95">
        <v>0</v>
      </c>
      <c r="M16" s="95">
        <v>0</v>
      </c>
      <c r="N16" s="95">
        <v>714558.61</v>
      </c>
      <c r="O16" s="95">
        <v>124044.44</v>
      </c>
      <c r="P16" s="95">
        <v>33045.36</v>
      </c>
      <c r="Q16" s="95">
        <v>894932</v>
      </c>
      <c r="R16" s="95">
        <v>0</v>
      </c>
      <c r="S16" s="95">
        <v>2289158.92</v>
      </c>
      <c r="T16" s="95">
        <v>2481391.85</v>
      </c>
      <c r="U16" s="95">
        <v>80408.94</v>
      </c>
      <c r="V16" s="95">
        <v>0</v>
      </c>
      <c r="W16" s="95">
        <v>0</v>
      </c>
      <c r="X16" s="95">
        <v>350</v>
      </c>
      <c r="Y16" s="95">
        <v>136058</v>
      </c>
      <c r="Z16" s="95">
        <v>635069.3</v>
      </c>
      <c r="AA16" s="95">
        <v>199309.01</v>
      </c>
      <c r="AB16" s="95">
        <v>1113223.79</v>
      </c>
      <c r="AC16" s="95">
        <v>0</v>
      </c>
      <c r="AD16" s="95">
        <v>0</v>
      </c>
      <c r="AE16" s="95">
        <v>0</v>
      </c>
      <c r="AF16" s="95">
        <v>0</v>
      </c>
      <c r="AG16" s="95">
        <v>0</v>
      </c>
      <c r="AH16" s="95">
        <v>0</v>
      </c>
      <c r="AI16" s="95">
        <v>0</v>
      </c>
      <c r="AJ16" s="95">
        <v>0</v>
      </c>
      <c r="AK16" s="95">
        <v>0</v>
      </c>
      <c r="AL16" s="95">
        <v>0</v>
      </c>
      <c r="AM16" s="95">
        <v>0</v>
      </c>
      <c r="AN16" s="95">
        <v>0</v>
      </c>
      <c r="AO16" s="95">
        <v>0</v>
      </c>
      <c r="AP16" s="95">
        <v>47100</v>
      </c>
      <c r="AQ16" s="95">
        <v>108400</v>
      </c>
      <c r="AR16" s="95">
        <v>123999.81</v>
      </c>
      <c r="AS16" s="95">
        <v>0</v>
      </c>
      <c r="AT16" s="95">
        <v>0</v>
      </c>
      <c r="AU16" s="95">
        <v>37473</v>
      </c>
      <c r="AV16" s="95">
        <v>399886.24</v>
      </c>
      <c r="AW16" s="95">
        <v>205031.6</v>
      </c>
      <c r="AX16" s="95">
        <v>6488</v>
      </c>
      <c r="AY16" s="95">
        <v>0</v>
      </c>
      <c r="AZ16" s="95">
        <v>0</v>
      </c>
      <c r="BA16" s="95">
        <v>21100</v>
      </c>
      <c r="BB16" s="95">
        <v>0</v>
      </c>
      <c r="BC16" s="95">
        <v>0</v>
      </c>
      <c r="BD16" s="95">
        <v>0</v>
      </c>
      <c r="BE16" s="95">
        <v>43688</v>
      </c>
      <c r="BF16" s="95">
        <v>0</v>
      </c>
      <c r="BG16" s="95">
        <v>0</v>
      </c>
      <c r="BH16" s="95">
        <v>123578.64</v>
      </c>
      <c r="BI16" s="95">
        <v>0</v>
      </c>
      <c r="BJ16" s="95">
        <v>0</v>
      </c>
      <c r="BK16" s="95">
        <v>0</v>
      </c>
      <c r="BL16" s="95">
        <v>0</v>
      </c>
      <c r="BM16" s="95">
        <v>0</v>
      </c>
      <c r="BN16" s="99" t="s">
        <v>1967</v>
      </c>
      <c r="BO16" s="99" t="s">
        <v>1967</v>
      </c>
      <c r="BP16" s="99" t="s">
        <v>1967</v>
      </c>
      <c r="BQ16" s="99" t="s">
        <v>1967</v>
      </c>
      <c r="BR16" s="99" t="s">
        <v>1967</v>
      </c>
      <c r="BS16" s="99" t="s">
        <v>1967</v>
      </c>
      <c r="BT16" s="99" t="s">
        <v>1967</v>
      </c>
      <c r="BU16" s="99" t="s">
        <v>1967</v>
      </c>
      <c r="BV16" s="99" t="s">
        <v>1967</v>
      </c>
      <c r="BW16" s="99" t="s">
        <v>1967</v>
      </c>
      <c r="BX16" s="99" t="s">
        <v>1967</v>
      </c>
      <c r="BY16" s="99" t="s">
        <v>1967</v>
      </c>
      <c r="BZ16" s="99" t="s">
        <v>1967</v>
      </c>
      <c r="CA16" s="95">
        <v>0</v>
      </c>
      <c r="CB16" s="95">
        <v>0</v>
      </c>
      <c r="CC16" s="95">
        <v>0</v>
      </c>
      <c r="CD16" s="95">
        <v>0</v>
      </c>
      <c r="CE16" s="95">
        <v>0</v>
      </c>
      <c r="CF16" s="95">
        <v>0</v>
      </c>
      <c r="CG16" s="95">
        <v>0</v>
      </c>
      <c r="CH16" s="95">
        <v>0</v>
      </c>
      <c r="CI16" s="95">
        <v>0</v>
      </c>
      <c r="CJ16" s="95">
        <v>0</v>
      </c>
      <c r="CK16" s="95">
        <v>0</v>
      </c>
      <c r="CL16" s="95">
        <v>0</v>
      </c>
      <c r="CM16" s="95">
        <v>0</v>
      </c>
      <c r="CN16" s="95">
        <v>0</v>
      </c>
      <c r="CO16" s="95">
        <v>0</v>
      </c>
      <c r="CP16" s="95">
        <v>0</v>
      </c>
      <c r="CQ16" s="95">
        <v>0</v>
      </c>
      <c r="CR16" s="99" t="s">
        <v>1967</v>
      </c>
      <c r="CS16" s="99" t="s">
        <v>1967</v>
      </c>
      <c r="CT16" s="99" t="s">
        <v>1967</v>
      </c>
      <c r="CU16" s="95">
        <v>0</v>
      </c>
      <c r="CV16" s="95">
        <v>0</v>
      </c>
      <c r="CW16" s="95">
        <v>0</v>
      </c>
      <c r="CX16" s="95">
        <v>0</v>
      </c>
      <c r="CY16" s="95">
        <v>0</v>
      </c>
      <c r="CZ16" s="95">
        <v>0</v>
      </c>
      <c r="DA16" s="99" t="s">
        <v>1967</v>
      </c>
      <c r="DB16" s="99" t="s">
        <v>1967</v>
      </c>
      <c r="DC16" s="99" t="s">
        <v>1967</v>
      </c>
      <c r="DD16" s="95">
        <v>0</v>
      </c>
      <c r="DE16" s="95">
        <v>0</v>
      </c>
      <c r="DF16" s="95">
        <v>0</v>
      </c>
      <c r="DG16" s="95">
        <v>0</v>
      </c>
      <c r="DH16" s="103">
        <v>0</v>
      </c>
    </row>
    <row r="17" spans="1:112" s="89" customFormat="1" ht="15" customHeight="1">
      <c r="A17" s="96" t="s">
        <v>1981</v>
      </c>
      <c r="B17" s="97"/>
      <c r="C17" s="97"/>
      <c r="D17" s="97" t="s">
        <v>1982</v>
      </c>
      <c r="E17" s="95">
        <v>59600</v>
      </c>
      <c r="F17" s="95">
        <v>54000</v>
      </c>
      <c r="G17" s="95">
        <v>0</v>
      </c>
      <c r="H17" s="95">
        <v>0</v>
      </c>
      <c r="I17" s="95">
        <v>54000</v>
      </c>
      <c r="J17" s="95">
        <v>0</v>
      </c>
      <c r="K17" s="95">
        <v>0</v>
      </c>
      <c r="L17" s="95">
        <v>0</v>
      </c>
      <c r="M17" s="95">
        <v>0</v>
      </c>
      <c r="N17" s="95">
        <v>0</v>
      </c>
      <c r="O17" s="95">
        <v>0</v>
      </c>
      <c r="P17" s="95">
        <v>0</v>
      </c>
      <c r="Q17" s="95">
        <v>0</v>
      </c>
      <c r="R17" s="95">
        <v>0</v>
      </c>
      <c r="S17" s="95">
        <v>0</v>
      </c>
      <c r="T17" s="95">
        <v>0</v>
      </c>
      <c r="U17" s="95">
        <v>0</v>
      </c>
      <c r="V17" s="95">
        <v>0</v>
      </c>
      <c r="W17" s="95">
        <v>0</v>
      </c>
      <c r="X17" s="95">
        <v>0</v>
      </c>
      <c r="Y17" s="95">
        <v>0</v>
      </c>
      <c r="Z17" s="95">
        <v>0</v>
      </c>
      <c r="AA17" s="95">
        <v>0</v>
      </c>
      <c r="AB17" s="95">
        <v>0</v>
      </c>
      <c r="AC17" s="95">
        <v>0</v>
      </c>
      <c r="AD17" s="95">
        <v>0</v>
      </c>
      <c r="AE17" s="95">
        <v>0</v>
      </c>
      <c r="AF17" s="95">
        <v>0</v>
      </c>
      <c r="AG17" s="95">
        <v>0</v>
      </c>
      <c r="AH17" s="95">
        <v>0</v>
      </c>
      <c r="AI17" s="95">
        <v>0</v>
      </c>
      <c r="AJ17" s="95">
        <v>0</v>
      </c>
      <c r="AK17" s="95">
        <v>0</v>
      </c>
      <c r="AL17" s="95">
        <v>0</v>
      </c>
      <c r="AM17" s="95">
        <v>0</v>
      </c>
      <c r="AN17" s="95">
        <v>0</v>
      </c>
      <c r="AO17" s="95">
        <v>0</v>
      </c>
      <c r="AP17" s="95">
        <v>0</v>
      </c>
      <c r="AQ17" s="95">
        <v>0</v>
      </c>
      <c r="AR17" s="95">
        <v>0</v>
      </c>
      <c r="AS17" s="95">
        <v>0</v>
      </c>
      <c r="AT17" s="95">
        <v>0</v>
      </c>
      <c r="AU17" s="95">
        <v>0</v>
      </c>
      <c r="AV17" s="95">
        <v>5600</v>
      </c>
      <c r="AW17" s="95">
        <v>0</v>
      </c>
      <c r="AX17" s="95">
        <v>0</v>
      </c>
      <c r="AY17" s="95">
        <v>0</v>
      </c>
      <c r="AZ17" s="95">
        <v>0</v>
      </c>
      <c r="BA17" s="95">
        <v>0</v>
      </c>
      <c r="BB17" s="95">
        <v>0</v>
      </c>
      <c r="BC17" s="95">
        <v>0</v>
      </c>
      <c r="BD17" s="95">
        <v>0</v>
      </c>
      <c r="BE17" s="95">
        <v>0</v>
      </c>
      <c r="BF17" s="95">
        <v>0</v>
      </c>
      <c r="BG17" s="95">
        <v>0</v>
      </c>
      <c r="BH17" s="95">
        <v>5600</v>
      </c>
      <c r="BI17" s="95">
        <v>0</v>
      </c>
      <c r="BJ17" s="95">
        <v>0</v>
      </c>
      <c r="BK17" s="95">
        <v>0</v>
      </c>
      <c r="BL17" s="95">
        <v>0</v>
      </c>
      <c r="BM17" s="95">
        <v>0</v>
      </c>
      <c r="BN17" s="99" t="s">
        <v>1967</v>
      </c>
      <c r="BO17" s="99" t="s">
        <v>1967</v>
      </c>
      <c r="BP17" s="99" t="s">
        <v>1967</v>
      </c>
      <c r="BQ17" s="99" t="s">
        <v>1967</v>
      </c>
      <c r="BR17" s="99" t="s">
        <v>1967</v>
      </c>
      <c r="BS17" s="99" t="s">
        <v>1967</v>
      </c>
      <c r="BT17" s="99" t="s">
        <v>1967</v>
      </c>
      <c r="BU17" s="99" t="s">
        <v>1967</v>
      </c>
      <c r="BV17" s="99" t="s">
        <v>1967</v>
      </c>
      <c r="BW17" s="99" t="s">
        <v>1967</v>
      </c>
      <c r="BX17" s="99" t="s">
        <v>1967</v>
      </c>
      <c r="BY17" s="99" t="s">
        <v>1967</v>
      </c>
      <c r="BZ17" s="99" t="s">
        <v>1967</v>
      </c>
      <c r="CA17" s="95">
        <v>0</v>
      </c>
      <c r="CB17" s="95">
        <v>0</v>
      </c>
      <c r="CC17" s="95">
        <v>0</v>
      </c>
      <c r="CD17" s="95">
        <v>0</v>
      </c>
      <c r="CE17" s="95">
        <v>0</v>
      </c>
      <c r="CF17" s="95">
        <v>0</v>
      </c>
      <c r="CG17" s="95">
        <v>0</v>
      </c>
      <c r="CH17" s="95">
        <v>0</v>
      </c>
      <c r="CI17" s="95">
        <v>0</v>
      </c>
      <c r="CJ17" s="95">
        <v>0</v>
      </c>
      <c r="CK17" s="95">
        <v>0</v>
      </c>
      <c r="CL17" s="95">
        <v>0</v>
      </c>
      <c r="CM17" s="95">
        <v>0</v>
      </c>
      <c r="CN17" s="95">
        <v>0</v>
      </c>
      <c r="CO17" s="95">
        <v>0</v>
      </c>
      <c r="CP17" s="95">
        <v>0</v>
      </c>
      <c r="CQ17" s="95">
        <v>0</v>
      </c>
      <c r="CR17" s="99" t="s">
        <v>1967</v>
      </c>
      <c r="CS17" s="99" t="s">
        <v>1967</v>
      </c>
      <c r="CT17" s="99" t="s">
        <v>1967</v>
      </c>
      <c r="CU17" s="95">
        <v>0</v>
      </c>
      <c r="CV17" s="95">
        <v>0</v>
      </c>
      <c r="CW17" s="95">
        <v>0</v>
      </c>
      <c r="CX17" s="95">
        <v>0</v>
      </c>
      <c r="CY17" s="95">
        <v>0</v>
      </c>
      <c r="CZ17" s="95">
        <v>0</v>
      </c>
      <c r="DA17" s="99" t="s">
        <v>1967</v>
      </c>
      <c r="DB17" s="99" t="s">
        <v>1967</v>
      </c>
      <c r="DC17" s="99" t="s">
        <v>1967</v>
      </c>
      <c r="DD17" s="95">
        <v>0</v>
      </c>
      <c r="DE17" s="95">
        <v>0</v>
      </c>
      <c r="DF17" s="95">
        <v>0</v>
      </c>
      <c r="DG17" s="95">
        <v>0</v>
      </c>
      <c r="DH17" s="103">
        <v>0</v>
      </c>
    </row>
    <row r="18" spans="1:112" s="89" customFormat="1" ht="15" customHeight="1">
      <c r="A18" s="96" t="s">
        <v>1983</v>
      </c>
      <c r="B18" s="97"/>
      <c r="C18" s="97"/>
      <c r="D18" s="97" t="s">
        <v>1984</v>
      </c>
      <c r="E18" s="95">
        <v>961915.8</v>
      </c>
      <c r="F18" s="95">
        <v>928504.8</v>
      </c>
      <c r="G18" s="95">
        <v>236037</v>
      </c>
      <c r="H18" s="95">
        <v>384193</v>
      </c>
      <c r="I18" s="95">
        <v>151738</v>
      </c>
      <c r="J18" s="95">
        <v>0</v>
      </c>
      <c r="K18" s="95">
        <v>0</v>
      </c>
      <c r="L18" s="95">
        <v>0</v>
      </c>
      <c r="M18" s="95">
        <v>0</v>
      </c>
      <c r="N18" s="95">
        <v>38572.2</v>
      </c>
      <c r="O18" s="95">
        <v>10990.96</v>
      </c>
      <c r="P18" s="95">
        <v>3281.64</v>
      </c>
      <c r="Q18" s="95">
        <v>94092</v>
      </c>
      <c r="R18" s="95">
        <v>0</v>
      </c>
      <c r="S18" s="95">
        <v>9600</v>
      </c>
      <c r="T18" s="95">
        <v>33411</v>
      </c>
      <c r="U18" s="95">
        <v>13465</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0</v>
      </c>
      <c r="AO18" s="95">
        <v>0</v>
      </c>
      <c r="AP18" s="95">
        <v>8100</v>
      </c>
      <c r="AQ18" s="95">
        <v>11396</v>
      </c>
      <c r="AR18" s="95">
        <v>0</v>
      </c>
      <c r="AS18" s="95">
        <v>0</v>
      </c>
      <c r="AT18" s="95">
        <v>0</v>
      </c>
      <c r="AU18" s="95">
        <v>450</v>
      </c>
      <c r="AV18" s="95">
        <v>0</v>
      </c>
      <c r="AW18" s="95">
        <v>0</v>
      </c>
      <c r="AX18" s="95">
        <v>0</v>
      </c>
      <c r="AY18" s="95">
        <v>0</v>
      </c>
      <c r="AZ18" s="95">
        <v>0</v>
      </c>
      <c r="BA18" s="95">
        <v>0</v>
      </c>
      <c r="BB18" s="95">
        <v>0</v>
      </c>
      <c r="BC18" s="95">
        <v>0</v>
      </c>
      <c r="BD18" s="95">
        <v>0</v>
      </c>
      <c r="BE18" s="95">
        <v>0</v>
      </c>
      <c r="BF18" s="95">
        <v>0</v>
      </c>
      <c r="BG18" s="95">
        <v>0</v>
      </c>
      <c r="BH18" s="95">
        <v>0</v>
      </c>
      <c r="BI18" s="95">
        <v>0</v>
      </c>
      <c r="BJ18" s="95">
        <v>0</v>
      </c>
      <c r="BK18" s="95">
        <v>0</v>
      </c>
      <c r="BL18" s="95">
        <v>0</v>
      </c>
      <c r="BM18" s="95">
        <v>0</v>
      </c>
      <c r="BN18" s="99" t="s">
        <v>1967</v>
      </c>
      <c r="BO18" s="99" t="s">
        <v>1967</v>
      </c>
      <c r="BP18" s="99" t="s">
        <v>1967</v>
      </c>
      <c r="BQ18" s="99" t="s">
        <v>1967</v>
      </c>
      <c r="BR18" s="99" t="s">
        <v>1967</v>
      </c>
      <c r="BS18" s="99" t="s">
        <v>1967</v>
      </c>
      <c r="BT18" s="99" t="s">
        <v>1967</v>
      </c>
      <c r="BU18" s="99" t="s">
        <v>1967</v>
      </c>
      <c r="BV18" s="99" t="s">
        <v>1967</v>
      </c>
      <c r="BW18" s="99" t="s">
        <v>1967</v>
      </c>
      <c r="BX18" s="99" t="s">
        <v>1967</v>
      </c>
      <c r="BY18" s="99" t="s">
        <v>1967</v>
      </c>
      <c r="BZ18" s="99" t="s">
        <v>1967</v>
      </c>
      <c r="CA18" s="95">
        <v>0</v>
      </c>
      <c r="CB18" s="95">
        <v>0</v>
      </c>
      <c r="CC18" s="95">
        <v>0</v>
      </c>
      <c r="CD18" s="95">
        <v>0</v>
      </c>
      <c r="CE18" s="95">
        <v>0</v>
      </c>
      <c r="CF18" s="95">
        <v>0</v>
      </c>
      <c r="CG18" s="95">
        <v>0</v>
      </c>
      <c r="CH18" s="95">
        <v>0</v>
      </c>
      <c r="CI18" s="95">
        <v>0</v>
      </c>
      <c r="CJ18" s="95">
        <v>0</v>
      </c>
      <c r="CK18" s="95">
        <v>0</v>
      </c>
      <c r="CL18" s="95">
        <v>0</v>
      </c>
      <c r="CM18" s="95">
        <v>0</v>
      </c>
      <c r="CN18" s="95">
        <v>0</v>
      </c>
      <c r="CO18" s="95">
        <v>0</v>
      </c>
      <c r="CP18" s="95">
        <v>0</v>
      </c>
      <c r="CQ18" s="95">
        <v>0</v>
      </c>
      <c r="CR18" s="99" t="s">
        <v>1967</v>
      </c>
      <c r="CS18" s="99" t="s">
        <v>1967</v>
      </c>
      <c r="CT18" s="99" t="s">
        <v>1967</v>
      </c>
      <c r="CU18" s="95">
        <v>0</v>
      </c>
      <c r="CV18" s="95">
        <v>0</v>
      </c>
      <c r="CW18" s="95">
        <v>0</v>
      </c>
      <c r="CX18" s="95">
        <v>0</v>
      </c>
      <c r="CY18" s="95">
        <v>0</v>
      </c>
      <c r="CZ18" s="95">
        <v>0</v>
      </c>
      <c r="DA18" s="99" t="s">
        <v>1967</v>
      </c>
      <c r="DB18" s="99" t="s">
        <v>1967</v>
      </c>
      <c r="DC18" s="99" t="s">
        <v>1967</v>
      </c>
      <c r="DD18" s="95">
        <v>0</v>
      </c>
      <c r="DE18" s="95">
        <v>0</v>
      </c>
      <c r="DF18" s="95">
        <v>0</v>
      </c>
      <c r="DG18" s="95">
        <v>0</v>
      </c>
      <c r="DH18" s="103">
        <v>0</v>
      </c>
    </row>
    <row r="19" spans="1:112" s="89" customFormat="1" ht="15" customHeight="1">
      <c r="A19" s="96" t="s">
        <v>1985</v>
      </c>
      <c r="B19" s="97"/>
      <c r="C19" s="97"/>
      <c r="D19" s="97" t="s">
        <v>1986</v>
      </c>
      <c r="E19" s="95">
        <v>6517909.01</v>
      </c>
      <c r="F19" s="95">
        <v>1781404</v>
      </c>
      <c r="G19" s="95">
        <v>0</v>
      </c>
      <c r="H19" s="95">
        <v>0</v>
      </c>
      <c r="I19" s="95">
        <v>72000</v>
      </c>
      <c r="J19" s="95">
        <v>0</v>
      </c>
      <c r="K19" s="95">
        <v>0</v>
      </c>
      <c r="L19" s="95">
        <v>0</v>
      </c>
      <c r="M19" s="95">
        <v>0</v>
      </c>
      <c r="N19" s="95">
        <v>0</v>
      </c>
      <c r="O19" s="95">
        <v>0</v>
      </c>
      <c r="P19" s="95">
        <v>0</v>
      </c>
      <c r="Q19" s="95">
        <v>0</v>
      </c>
      <c r="R19" s="95">
        <v>0</v>
      </c>
      <c r="S19" s="95">
        <v>1709404</v>
      </c>
      <c r="T19" s="95">
        <v>4696425.01</v>
      </c>
      <c r="U19" s="95">
        <v>43217.01</v>
      </c>
      <c r="V19" s="95">
        <v>642.3</v>
      </c>
      <c r="W19" s="95">
        <v>0</v>
      </c>
      <c r="X19" s="95">
        <v>0</v>
      </c>
      <c r="Y19" s="95">
        <v>0</v>
      </c>
      <c r="Z19" s="95">
        <v>41064.92</v>
      </c>
      <c r="AA19" s="95">
        <v>15230</v>
      </c>
      <c r="AB19" s="95">
        <v>40544.68</v>
      </c>
      <c r="AC19" s="95">
        <v>0</v>
      </c>
      <c r="AD19" s="95">
        <v>0</v>
      </c>
      <c r="AE19" s="95">
        <v>0</v>
      </c>
      <c r="AF19" s="95">
        <v>29850</v>
      </c>
      <c r="AG19" s="95">
        <v>0</v>
      </c>
      <c r="AH19" s="95">
        <v>0</v>
      </c>
      <c r="AI19" s="95">
        <v>0</v>
      </c>
      <c r="AJ19" s="95">
        <v>0</v>
      </c>
      <c r="AK19" s="95">
        <v>300</v>
      </c>
      <c r="AL19" s="95">
        <v>0</v>
      </c>
      <c r="AM19" s="95">
        <v>0</v>
      </c>
      <c r="AN19" s="95">
        <v>2533455.91</v>
      </c>
      <c r="AO19" s="95">
        <v>1500</v>
      </c>
      <c r="AP19" s="95">
        <v>116929.75</v>
      </c>
      <c r="AQ19" s="95">
        <v>5600</v>
      </c>
      <c r="AR19" s="95">
        <v>80266.3</v>
      </c>
      <c r="AS19" s="95">
        <v>1363340.9</v>
      </c>
      <c r="AT19" s="95">
        <v>0</v>
      </c>
      <c r="AU19" s="95">
        <v>424483.24</v>
      </c>
      <c r="AV19" s="95">
        <v>27730</v>
      </c>
      <c r="AW19" s="95">
        <v>0</v>
      </c>
      <c r="AX19" s="95">
        <v>0</v>
      </c>
      <c r="AY19" s="95">
        <v>0</v>
      </c>
      <c r="AZ19" s="95">
        <v>0</v>
      </c>
      <c r="BA19" s="95">
        <v>0</v>
      </c>
      <c r="BB19" s="95">
        <v>0</v>
      </c>
      <c r="BC19" s="95">
        <v>0</v>
      </c>
      <c r="BD19" s="95">
        <v>0</v>
      </c>
      <c r="BE19" s="95">
        <v>0</v>
      </c>
      <c r="BF19" s="95">
        <v>0</v>
      </c>
      <c r="BG19" s="95">
        <v>0</v>
      </c>
      <c r="BH19" s="95">
        <v>27730</v>
      </c>
      <c r="BI19" s="95">
        <v>0</v>
      </c>
      <c r="BJ19" s="95">
        <v>0</v>
      </c>
      <c r="BK19" s="95">
        <v>0</v>
      </c>
      <c r="BL19" s="95">
        <v>0</v>
      </c>
      <c r="BM19" s="95">
        <v>0</v>
      </c>
      <c r="BN19" s="99" t="s">
        <v>1967</v>
      </c>
      <c r="BO19" s="99" t="s">
        <v>1967</v>
      </c>
      <c r="BP19" s="99" t="s">
        <v>1967</v>
      </c>
      <c r="BQ19" s="99" t="s">
        <v>1967</v>
      </c>
      <c r="BR19" s="99" t="s">
        <v>1967</v>
      </c>
      <c r="BS19" s="99" t="s">
        <v>1967</v>
      </c>
      <c r="BT19" s="99" t="s">
        <v>1967</v>
      </c>
      <c r="BU19" s="99" t="s">
        <v>1967</v>
      </c>
      <c r="BV19" s="99" t="s">
        <v>1967</v>
      </c>
      <c r="BW19" s="99" t="s">
        <v>1967</v>
      </c>
      <c r="BX19" s="99" t="s">
        <v>1967</v>
      </c>
      <c r="BY19" s="99" t="s">
        <v>1967</v>
      </c>
      <c r="BZ19" s="99" t="s">
        <v>1967</v>
      </c>
      <c r="CA19" s="95">
        <v>12350</v>
      </c>
      <c r="CB19" s="95">
        <v>0</v>
      </c>
      <c r="CC19" s="95">
        <v>12350</v>
      </c>
      <c r="CD19" s="95">
        <v>0</v>
      </c>
      <c r="CE19" s="95">
        <v>0</v>
      </c>
      <c r="CF19" s="95">
        <v>0</v>
      </c>
      <c r="CG19" s="95">
        <v>0</v>
      </c>
      <c r="CH19" s="95">
        <v>0</v>
      </c>
      <c r="CI19" s="95">
        <v>0</v>
      </c>
      <c r="CJ19" s="95">
        <v>0</v>
      </c>
      <c r="CK19" s="95">
        <v>0</v>
      </c>
      <c r="CL19" s="95">
        <v>0</v>
      </c>
      <c r="CM19" s="95">
        <v>0</v>
      </c>
      <c r="CN19" s="95">
        <v>0</v>
      </c>
      <c r="CO19" s="95">
        <v>0</v>
      </c>
      <c r="CP19" s="95">
        <v>0</v>
      </c>
      <c r="CQ19" s="95">
        <v>0</v>
      </c>
      <c r="CR19" s="99" t="s">
        <v>1967</v>
      </c>
      <c r="CS19" s="99" t="s">
        <v>1967</v>
      </c>
      <c r="CT19" s="99" t="s">
        <v>1967</v>
      </c>
      <c r="CU19" s="95">
        <v>0</v>
      </c>
      <c r="CV19" s="95">
        <v>0</v>
      </c>
      <c r="CW19" s="95">
        <v>0</v>
      </c>
      <c r="CX19" s="95">
        <v>0</v>
      </c>
      <c r="CY19" s="95">
        <v>0</v>
      </c>
      <c r="CZ19" s="95">
        <v>0</v>
      </c>
      <c r="DA19" s="99" t="s">
        <v>1967</v>
      </c>
      <c r="DB19" s="99" t="s">
        <v>1967</v>
      </c>
      <c r="DC19" s="99" t="s">
        <v>1967</v>
      </c>
      <c r="DD19" s="95">
        <v>0</v>
      </c>
      <c r="DE19" s="95">
        <v>0</v>
      </c>
      <c r="DF19" s="95">
        <v>0</v>
      </c>
      <c r="DG19" s="95">
        <v>0</v>
      </c>
      <c r="DH19" s="103">
        <v>0</v>
      </c>
    </row>
    <row r="20" spans="1:112" s="89" customFormat="1" ht="15" customHeight="1">
      <c r="A20" s="96" t="s">
        <v>1987</v>
      </c>
      <c r="B20" s="97"/>
      <c r="C20" s="97"/>
      <c r="D20" s="97" t="s">
        <v>1988</v>
      </c>
      <c r="E20" s="95">
        <v>2730826.16</v>
      </c>
      <c r="F20" s="95">
        <v>2161105.84</v>
      </c>
      <c r="G20" s="95">
        <v>466969</v>
      </c>
      <c r="H20" s="95">
        <v>325791</v>
      </c>
      <c r="I20" s="95">
        <v>381262</v>
      </c>
      <c r="J20" s="95">
        <v>0</v>
      </c>
      <c r="K20" s="95">
        <v>93160</v>
      </c>
      <c r="L20" s="95">
        <v>0</v>
      </c>
      <c r="M20" s="95">
        <v>0</v>
      </c>
      <c r="N20" s="95">
        <v>299940.94</v>
      </c>
      <c r="O20" s="95">
        <v>76410.74</v>
      </c>
      <c r="P20" s="95">
        <v>118001.66</v>
      </c>
      <c r="Q20" s="95">
        <v>159576</v>
      </c>
      <c r="R20" s="95">
        <v>0</v>
      </c>
      <c r="S20" s="95">
        <v>239994.5</v>
      </c>
      <c r="T20" s="95">
        <v>219068.59</v>
      </c>
      <c r="U20" s="95">
        <v>18300</v>
      </c>
      <c r="V20" s="95">
        <v>8025.07</v>
      </c>
      <c r="W20" s="95">
        <v>0</v>
      </c>
      <c r="X20" s="95">
        <v>580</v>
      </c>
      <c r="Y20" s="95">
        <v>0</v>
      </c>
      <c r="Z20" s="95">
        <v>0</v>
      </c>
      <c r="AA20" s="95">
        <v>6591</v>
      </c>
      <c r="AB20" s="95">
        <v>0</v>
      </c>
      <c r="AC20" s="95">
        <v>0</v>
      </c>
      <c r="AD20" s="95">
        <v>0</v>
      </c>
      <c r="AE20" s="95">
        <v>0</v>
      </c>
      <c r="AF20" s="95">
        <v>0</v>
      </c>
      <c r="AG20" s="95">
        <v>0</v>
      </c>
      <c r="AH20" s="95">
        <v>0</v>
      </c>
      <c r="AI20" s="95">
        <v>0</v>
      </c>
      <c r="AJ20" s="95">
        <v>0</v>
      </c>
      <c r="AK20" s="95">
        <v>0</v>
      </c>
      <c r="AL20" s="95">
        <v>0</v>
      </c>
      <c r="AM20" s="95">
        <v>0</v>
      </c>
      <c r="AN20" s="95">
        <v>0</v>
      </c>
      <c r="AO20" s="95">
        <v>0</v>
      </c>
      <c r="AP20" s="95">
        <v>11600</v>
      </c>
      <c r="AQ20" s="95">
        <v>2448</v>
      </c>
      <c r="AR20" s="95">
        <v>168000</v>
      </c>
      <c r="AS20" s="95">
        <v>0</v>
      </c>
      <c r="AT20" s="95">
        <v>0</v>
      </c>
      <c r="AU20" s="95">
        <v>3524.52</v>
      </c>
      <c r="AV20" s="95">
        <v>350651.73</v>
      </c>
      <c r="AW20" s="95">
        <v>0</v>
      </c>
      <c r="AX20" s="95">
        <v>48400</v>
      </c>
      <c r="AY20" s="95">
        <v>0</v>
      </c>
      <c r="AZ20" s="95">
        <v>169804.8</v>
      </c>
      <c r="BA20" s="95">
        <v>27135.41</v>
      </c>
      <c r="BB20" s="95">
        <v>0</v>
      </c>
      <c r="BC20" s="95">
        <v>0</v>
      </c>
      <c r="BD20" s="95">
        <v>0</v>
      </c>
      <c r="BE20" s="95">
        <v>44531.25</v>
      </c>
      <c r="BF20" s="95">
        <v>0</v>
      </c>
      <c r="BG20" s="95">
        <v>0</v>
      </c>
      <c r="BH20" s="95">
        <v>60780.27</v>
      </c>
      <c r="BI20" s="95">
        <v>0</v>
      </c>
      <c r="BJ20" s="95">
        <v>0</v>
      </c>
      <c r="BK20" s="95">
        <v>0</v>
      </c>
      <c r="BL20" s="95">
        <v>0</v>
      </c>
      <c r="BM20" s="95">
        <v>0</v>
      </c>
      <c r="BN20" s="99" t="s">
        <v>1967</v>
      </c>
      <c r="BO20" s="99" t="s">
        <v>1967</v>
      </c>
      <c r="BP20" s="99" t="s">
        <v>1967</v>
      </c>
      <c r="BQ20" s="99" t="s">
        <v>1967</v>
      </c>
      <c r="BR20" s="99" t="s">
        <v>1967</v>
      </c>
      <c r="BS20" s="99" t="s">
        <v>1967</v>
      </c>
      <c r="BT20" s="99" t="s">
        <v>1967</v>
      </c>
      <c r="BU20" s="99" t="s">
        <v>1967</v>
      </c>
      <c r="BV20" s="99" t="s">
        <v>1967</v>
      </c>
      <c r="BW20" s="99" t="s">
        <v>1967</v>
      </c>
      <c r="BX20" s="99" t="s">
        <v>1967</v>
      </c>
      <c r="BY20" s="99" t="s">
        <v>1967</v>
      </c>
      <c r="BZ20" s="99" t="s">
        <v>1967</v>
      </c>
      <c r="CA20" s="95">
        <v>0</v>
      </c>
      <c r="CB20" s="95">
        <v>0</v>
      </c>
      <c r="CC20" s="95">
        <v>0</v>
      </c>
      <c r="CD20" s="95">
        <v>0</v>
      </c>
      <c r="CE20" s="95">
        <v>0</v>
      </c>
      <c r="CF20" s="95">
        <v>0</v>
      </c>
      <c r="CG20" s="95">
        <v>0</v>
      </c>
      <c r="CH20" s="95">
        <v>0</v>
      </c>
      <c r="CI20" s="95">
        <v>0</v>
      </c>
      <c r="CJ20" s="95">
        <v>0</v>
      </c>
      <c r="CK20" s="95">
        <v>0</v>
      </c>
      <c r="CL20" s="95">
        <v>0</v>
      </c>
      <c r="CM20" s="95">
        <v>0</v>
      </c>
      <c r="CN20" s="95">
        <v>0</v>
      </c>
      <c r="CO20" s="95">
        <v>0</v>
      </c>
      <c r="CP20" s="95">
        <v>0</v>
      </c>
      <c r="CQ20" s="95">
        <v>0</v>
      </c>
      <c r="CR20" s="99" t="s">
        <v>1967</v>
      </c>
      <c r="CS20" s="99" t="s">
        <v>1967</v>
      </c>
      <c r="CT20" s="99" t="s">
        <v>1967</v>
      </c>
      <c r="CU20" s="95">
        <v>0</v>
      </c>
      <c r="CV20" s="95">
        <v>0</v>
      </c>
      <c r="CW20" s="95">
        <v>0</v>
      </c>
      <c r="CX20" s="95">
        <v>0</v>
      </c>
      <c r="CY20" s="95">
        <v>0</v>
      </c>
      <c r="CZ20" s="95">
        <v>0</v>
      </c>
      <c r="DA20" s="99" t="s">
        <v>1967</v>
      </c>
      <c r="DB20" s="99" t="s">
        <v>1967</v>
      </c>
      <c r="DC20" s="99" t="s">
        <v>1967</v>
      </c>
      <c r="DD20" s="95">
        <v>0</v>
      </c>
      <c r="DE20" s="95">
        <v>0</v>
      </c>
      <c r="DF20" s="95">
        <v>0</v>
      </c>
      <c r="DG20" s="95">
        <v>0</v>
      </c>
      <c r="DH20" s="103">
        <v>0</v>
      </c>
    </row>
    <row r="21" spans="1:112" s="89" customFormat="1" ht="15" customHeight="1">
      <c r="A21" s="96" t="s">
        <v>1989</v>
      </c>
      <c r="B21" s="97"/>
      <c r="C21" s="97"/>
      <c r="D21" s="97" t="s">
        <v>1972</v>
      </c>
      <c r="E21" s="95">
        <v>2730826.16</v>
      </c>
      <c r="F21" s="95">
        <v>2161105.84</v>
      </c>
      <c r="G21" s="95">
        <v>466969</v>
      </c>
      <c r="H21" s="95">
        <v>325791</v>
      </c>
      <c r="I21" s="95">
        <v>381262</v>
      </c>
      <c r="J21" s="95">
        <v>0</v>
      </c>
      <c r="K21" s="95">
        <v>93160</v>
      </c>
      <c r="L21" s="95">
        <v>0</v>
      </c>
      <c r="M21" s="95">
        <v>0</v>
      </c>
      <c r="N21" s="95">
        <v>299940.94</v>
      </c>
      <c r="O21" s="95">
        <v>76410.74</v>
      </c>
      <c r="P21" s="95">
        <v>118001.66</v>
      </c>
      <c r="Q21" s="95">
        <v>159576</v>
      </c>
      <c r="R21" s="95">
        <v>0</v>
      </c>
      <c r="S21" s="95">
        <v>239994.5</v>
      </c>
      <c r="T21" s="95">
        <v>219068.59</v>
      </c>
      <c r="U21" s="95">
        <v>18300</v>
      </c>
      <c r="V21" s="95">
        <v>8025.07</v>
      </c>
      <c r="W21" s="95">
        <v>0</v>
      </c>
      <c r="X21" s="95">
        <v>580</v>
      </c>
      <c r="Y21" s="95">
        <v>0</v>
      </c>
      <c r="Z21" s="95">
        <v>0</v>
      </c>
      <c r="AA21" s="95">
        <v>6591</v>
      </c>
      <c r="AB21" s="95">
        <v>0</v>
      </c>
      <c r="AC21" s="95">
        <v>0</v>
      </c>
      <c r="AD21" s="95">
        <v>0</v>
      </c>
      <c r="AE21" s="95">
        <v>0</v>
      </c>
      <c r="AF21" s="95">
        <v>0</v>
      </c>
      <c r="AG21" s="95">
        <v>0</v>
      </c>
      <c r="AH21" s="95">
        <v>0</v>
      </c>
      <c r="AI21" s="95">
        <v>0</v>
      </c>
      <c r="AJ21" s="95">
        <v>0</v>
      </c>
      <c r="AK21" s="95">
        <v>0</v>
      </c>
      <c r="AL21" s="95">
        <v>0</v>
      </c>
      <c r="AM21" s="95">
        <v>0</v>
      </c>
      <c r="AN21" s="95">
        <v>0</v>
      </c>
      <c r="AO21" s="95">
        <v>0</v>
      </c>
      <c r="AP21" s="95">
        <v>11600</v>
      </c>
      <c r="AQ21" s="95">
        <v>2448</v>
      </c>
      <c r="AR21" s="95">
        <v>168000</v>
      </c>
      <c r="AS21" s="95">
        <v>0</v>
      </c>
      <c r="AT21" s="95">
        <v>0</v>
      </c>
      <c r="AU21" s="95">
        <v>3524.52</v>
      </c>
      <c r="AV21" s="95">
        <v>350651.73</v>
      </c>
      <c r="AW21" s="95">
        <v>0</v>
      </c>
      <c r="AX21" s="95">
        <v>48400</v>
      </c>
      <c r="AY21" s="95">
        <v>0</v>
      </c>
      <c r="AZ21" s="95">
        <v>169804.8</v>
      </c>
      <c r="BA21" s="95">
        <v>27135.41</v>
      </c>
      <c r="BB21" s="95">
        <v>0</v>
      </c>
      <c r="BC21" s="95">
        <v>0</v>
      </c>
      <c r="BD21" s="95">
        <v>0</v>
      </c>
      <c r="BE21" s="95">
        <v>44531.25</v>
      </c>
      <c r="BF21" s="95">
        <v>0</v>
      </c>
      <c r="BG21" s="95">
        <v>0</v>
      </c>
      <c r="BH21" s="95">
        <v>60780.27</v>
      </c>
      <c r="BI21" s="95">
        <v>0</v>
      </c>
      <c r="BJ21" s="95">
        <v>0</v>
      </c>
      <c r="BK21" s="95">
        <v>0</v>
      </c>
      <c r="BL21" s="95">
        <v>0</v>
      </c>
      <c r="BM21" s="95">
        <v>0</v>
      </c>
      <c r="BN21" s="99" t="s">
        <v>1967</v>
      </c>
      <c r="BO21" s="99" t="s">
        <v>1967</v>
      </c>
      <c r="BP21" s="99" t="s">
        <v>1967</v>
      </c>
      <c r="BQ21" s="99" t="s">
        <v>1967</v>
      </c>
      <c r="BR21" s="99" t="s">
        <v>1967</v>
      </c>
      <c r="BS21" s="99" t="s">
        <v>1967</v>
      </c>
      <c r="BT21" s="99" t="s">
        <v>1967</v>
      </c>
      <c r="BU21" s="99" t="s">
        <v>1967</v>
      </c>
      <c r="BV21" s="99" t="s">
        <v>1967</v>
      </c>
      <c r="BW21" s="99" t="s">
        <v>1967</v>
      </c>
      <c r="BX21" s="99" t="s">
        <v>1967</v>
      </c>
      <c r="BY21" s="99" t="s">
        <v>1967</v>
      </c>
      <c r="BZ21" s="99" t="s">
        <v>1967</v>
      </c>
      <c r="CA21" s="95">
        <v>0</v>
      </c>
      <c r="CB21" s="95">
        <v>0</v>
      </c>
      <c r="CC21" s="95">
        <v>0</v>
      </c>
      <c r="CD21" s="95">
        <v>0</v>
      </c>
      <c r="CE21" s="95">
        <v>0</v>
      </c>
      <c r="CF21" s="95">
        <v>0</v>
      </c>
      <c r="CG21" s="95">
        <v>0</v>
      </c>
      <c r="CH21" s="95">
        <v>0</v>
      </c>
      <c r="CI21" s="95">
        <v>0</v>
      </c>
      <c r="CJ21" s="95">
        <v>0</v>
      </c>
      <c r="CK21" s="95">
        <v>0</v>
      </c>
      <c r="CL21" s="95">
        <v>0</v>
      </c>
      <c r="CM21" s="95">
        <v>0</v>
      </c>
      <c r="CN21" s="95">
        <v>0</v>
      </c>
      <c r="CO21" s="95">
        <v>0</v>
      </c>
      <c r="CP21" s="95">
        <v>0</v>
      </c>
      <c r="CQ21" s="95">
        <v>0</v>
      </c>
      <c r="CR21" s="99" t="s">
        <v>1967</v>
      </c>
      <c r="CS21" s="99" t="s">
        <v>1967</v>
      </c>
      <c r="CT21" s="99" t="s">
        <v>1967</v>
      </c>
      <c r="CU21" s="95">
        <v>0</v>
      </c>
      <c r="CV21" s="95">
        <v>0</v>
      </c>
      <c r="CW21" s="95">
        <v>0</v>
      </c>
      <c r="CX21" s="95">
        <v>0</v>
      </c>
      <c r="CY21" s="95">
        <v>0</v>
      </c>
      <c r="CZ21" s="95">
        <v>0</v>
      </c>
      <c r="DA21" s="99" t="s">
        <v>1967</v>
      </c>
      <c r="DB21" s="99" t="s">
        <v>1967</v>
      </c>
      <c r="DC21" s="99" t="s">
        <v>1967</v>
      </c>
      <c r="DD21" s="95">
        <v>0</v>
      </c>
      <c r="DE21" s="95">
        <v>0</v>
      </c>
      <c r="DF21" s="95">
        <v>0</v>
      </c>
      <c r="DG21" s="95">
        <v>0</v>
      </c>
      <c r="DH21" s="103">
        <v>0</v>
      </c>
    </row>
    <row r="22" spans="1:112" s="89" customFormat="1" ht="15" customHeight="1">
      <c r="A22" s="96" t="s">
        <v>1990</v>
      </c>
      <c r="B22" s="97"/>
      <c r="C22" s="97"/>
      <c r="D22" s="97" t="s">
        <v>1991</v>
      </c>
      <c r="E22" s="95">
        <v>1151283.18</v>
      </c>
      <c r="F22" s="95">
        <v>1030490.49</v>
      </c>
      <c r="G22" s="95">
        <v>278708</v>
      </c>
      <c r="H22" s="95">
        <v>398327.5</v>
      </c>
      <c r="I22" s="95">
        <v>161531</v>
      </c>
      <c r="J22" s="95">
        <v>0</v>
      </c>
      <c r="K22" s="95">
        <v>0</v>
      </c>
      <c r="L22" s="95">
        <v>0</v>
      </c>
      <c r="M22" s="95">
        <v>0</v>
      </c>
      <c r="N22" s="95">
        <v>74938.57</v>
      </c>
      <c r="O22" s="95">
        <v>18797.34</v>
      </c>
      <c r="P22" s="95">
        <v>2284.08</v>
      </c>
      <c r="Q22" s="95">
        <v>95904</v>
      </c>
      <c r="R22" s="95">
        <v>0</v>
      </c>
      <c r="S22" s="95">
        <v>0</v>
      </c>
      <c r="T22" s="95">
        <v>108271.69</v>
      </c>
      <c r="U22" s="95">
        <v>10896</v>
      </c>
      <c r="V22" s="95">
        <v>0</v>
      </c>
      <c r="W22" s="95">
        <v>0</v>
      </c>
      <c r="X22" s="95">
        <v>0</v>
      </c>
      <c r="Y22" s="95">
        <v>0</v>
      </c>
      <c r="Z22" s="95">
        <v>0</v>
      </c>
      <c r="AA22" s="95">
        <v>0</v>
      </c>
      <c r="AB22" s="95">
        <v>0</v>
      </c>
      <c r="AC22" s="95">
        <v>0</v>
      </c>
      <c r="AD22" s="95">
        <v>0</v>
      </c>
      <c r="AE22" s="95">
        <v>0</v>
      </c>
      <c r="AF22" s="95">
        <v>0</v>
      </c>
      <c r="AG22" s="95">
        <v>0</v>
      </c>
      <c r="AH22" s="95">
        <v>0</v>
      </c>
      <c r="AI22" s="95">
        <v>0</v>
      </c>
      <c r="AJ22" s="95">
        <v>420</v>
      </c>
      <c r="AK22" s="95">
        <v>0</v>
      </c>
      <c r="AL22" s="95">
        <v>0</v>
      </c>
      <c r="AM22" s="95">
        <v>0</v>
      </c>
      <c r="AN22" s="95">
        <v>0</v>
      </c>
      <c r="AO22" s="95">
        <v>0</v>
      </c>
      <c r="AP22" s="95">
        <v>6100</v>
      </c>
      <c r="AQ22" s="95">
        <v>12390</v>
      </c>
      <c r="AR22" s="95">
        <v>74123.19</v>
      </c>
      <c r="AS22" s="95">
        <v>0</v>
      </c>
      <c r="AT22" s="95">
        <v>0</v>
      </c>
      <c r="AU22" s="95">
        <v>4342.5</v>
      </c>
      <c r="AV22" s="95">
        <v>12521</v>
      </c>
      <c r="AW22" s="95">
        <v>0</v>
      </c>
      <c r="AX22" s="95">
        <v>12521</v>
      </c>
      <c r="AY22" s="95">
        <v>0</v>
      </c>
      <c r="AZ22" s="95">
        <v>0</v>
      </c>
      <c r="BA22" s="95">
        <v>0</v>
      </c>
      <c r="BB22" s="95">
        <v>0</v>
      </c>
      <c r="BC22" s="95">
        <v>0</v>
      </c>
      <c r="BD22" s="95">
        <v>0</v>
      </c>
      <c r="BE22" s="95">
        <v>0</v>
      </c>
      <c r="BF22" s="95">
        <v>0</v>
      </c>
      <c r="BG22" s="95">
        <v>0</v>
      </c>
      <c r="BH22" s="95">
        <v>0</v>
      </c>
      <c r="BI22" s="95">
        <v>0</v>
      </c>
      <c r="BJ22" s="95">
        <v>0</v>
      </c>
      <c r="BK22" s="95">
        <v>0</v>
      </c>
      <c r="BL22" s="95">
        <v>0</v>
      </c>
      <c r="BM22" s="95">
        <v>0</v>
      </c>
      <c r="BN22" s="99" t="s">
        <v>1967</v>
      </c>
      <c r="BO22" s="99" t="s">
        <v>1967</v>
      </c>
      <c r="BP22" s="99" t="s">
        <v>1967</v>
      </c>
      <c r="BQ22" s="99" t="s">
        <v>1967</v>
      </c>
      <c r="BR22" s="99" t="s">
        <v>1967</v>
      </c>
      <c r="BS22" s="99" t="s">
        <v>1967</v>
      </c>
      <c r="BT22" s="99" t="s">
        <v>1967</v>
      </c>
      <c r="BU22" s="99" t="s">
        <v>1967</v>
      </c>
      <c r="BV22" s="99" t="s">
        <v>1967</v>
      </c>
      <c r="BW22" s="99" t="s">
        <v>1967</v>
      </c>
      <c r="BX22" s="99" t="s">
        <v>1967</v>
      </c>
      <c r="BY22" s="99" t="s">
        <v>1967</v>
      </c>
      <c r="BZ22" s="99" t="s">
        <v>1967</v>
      </c>
      <c r="CA22" s="95">
        <v>0</v>
      </c>
      <c r="CB22" s="95">
        <v>0</v>
      </c>
      <c r="CC22" s="95">
        <v>0</v>
      </c>
      <c r="CD22" s="95">
        <v>0</v>
      </c>
      <c r="CE22" s="95">
        <v>0</v>
      </c>
      <c r="CF22" s="95">
        <v>0</v>
      </c>
      <c r="CG22" s="95">
        <v>0</v>
      </c>
      <c r="CH22" s="95">
        <v>0</v>
      </c>
      <c r="CI22" s="95">
        <v>0</v>
      </c>
      <c r="CJ22" s="95">
        <v>0</v>
      </c>
      <c r="CK22" s="95">
        <v>0</v>
      </c>
      <c r="CL22" s="95">
        <v>0</v>
      </c>
      <c r="CM22" s="95">
        <v>0</v>
      </c>
      <c r="CN22" s="95">
        <v>0</v>
      </c>
      <c r="CO22" s="95">
        <v>0</v>
      </c>
      <c r="CP22" s="95">
        <v>0</v>
      </c>
      <c r="CQ22" s="95">
        <v>0</v>
      </c>
      <c r="CR22" s="99" t="s">
        <v>1967</v>
      </c>
      <c r="CS22" s="99" t="s">
        <v>1967</v>
      </c>
      <c r="CT22" s="99" t="s">
        <v>1967</v>
      </c>
      <c r="CU22" s="95">
        <v>0</v>
      </c>
      <c r="CV22" s="95">
        <v>0</v>
      </c>
      <c r="CW22" s="95">
        <v>0</v>
      </c>
      <c r="CX22" s="95">
        <v>0</v>
      </c>
      <c r="CY22" s="95">
        <v>0</v>
      </c>
      <c r="CZ22" s="95">
        <v>0</v>
      </c>
      <c r="DA22" s="99" t="s">
        <v>1967</v>
      </c>
      <c r="DB22" s="99" t="s">
        <v>1967</v>
      </c>
      <c r="DC22" s="99" t="s">
        <v>1967</v>
      </c>
      <c r="DD22" s="95">
        <v>0</v>
      </c>
      <c r="DE22" s="95">
        <v>0</v>
      </c>
      <c r="DF22" s="95">
        <v>0</v>
      </c>
      <c r="DG22" s="95">
        <v>0</v>
      </c>
      <c r="DH22" s="103">
        <v>0</v>
      </c>
    </row>
    <row r="23" spans="1:112" s="89" customFormat="1" ht="15" customHeight="1">
      <c r="A23" s="96" t="s">
        <v>1992</v>
      </c>
      <c r="B23" s="97"/>
      <c r="C23" s="97"/>
      <c r="D23" s="97" t="s">
        <v>1972</v>
      </c>
      <c r="E23" s="95">
        <v>548250.81</v>
      </c>
      <c r="F23" s="95">
        <v>483211.31</v>
      </c>
      <c r="G23" s="95">
        <v>123384</v>
      </c>
      <c r="H23" s="95">
        <v>170543.5</v>
      </c>
      <c r="I23" s="95">
        <v>86596</v>
      </c>
      <c r="J23" s="95">
        <v>0</v>
      </c>
      <c r="K23" s="95">
        <v>0</v>
      </c>
      <c r="L23" s="95">
        <v>0</v>
      </c>
      <c r="M23" s="95">
        <v>0</v>
      </c>
      <c r="N23" s="95">
        <v>48146.91</v>
      </c>
      <c r="O23" s="95">
        <v>12903.66</v>
      </c>
      <c r="P23" s="95">
        <v>339.24</v>
      </c>
      <c r="Q23" s="95">
        <v>41298</v>
      </c>
      <c r="R23" s="95">
        <v>0</v>
      </c>
      <c r="S23" s="95">
        <v>0</v>
      </c>
      <c r="T23" s="95">
        <v>53118.5</v>
      </c>
      <c r="U23" s="95">
        <v>3116</v>
      </c>
      <c r="V23" s="95">
        <v>0</v>
      </c>
      <c r="W23" s="95">
        <v>0</v>
      </c>
      <c r="X23" s="95">
        <v>0</v>
      </c>
      <c r="Y23" s="95">
        <v>0</v>
      </c>
      <c r="Z23" s="95">
        <v>0</v>
      </c>
      <c r="AA23" s="95">
        <v>0</v>
      </c>
      <c r="AB23" s="95">
        <v>0</v>
      </c>
      <c r="AC23" s="95">
        <v>0</v>
      </c>
      <c r="AD23" s="95">
        <v>0</v>
      </c>
      <c r="AE23" s="95">
        <v>0</v>
      </c>
      <c r="AF23" s="95">
        <v>0</v>
      </c>
      <c r="AG23" s="95">
        <v>0</v>
      </c>
      <c r="AH23" s="95">
        <v>0</v>
      </c>
      <c r="AI23" s="95">
        <v>0</v>
      </c>
      <c r="AJ23" s="95">
        <v>420</v>
      </c>
      <c r="AK23" s="95">
        <v>0</v>
      </c>
      <c r="AL23" s="95">
        <v>0</v>
      </c>
      <c r="AM23" s="95">
        <v>0</v>
      </c>
      <c r="AN23" s="95">
        <v>0</v>
      </c>
      <c r="AO23" s="95">
        <v>0</v>
      </c>
      <c r="AP23" s="95">
        <v>2400</v>
      </c>
      <c r="AQ23" s="95">
        <v>3790</v>
      </c>
      <c r="AR23" s="95">
        <v>39270</v>
      </c>
      <c r="AS23" s="95">
        <v>0</v>
      </c>
      <c r="AT23" s="95">
        <v>0</v>
      </c>
      <c r="AU23" s="95">
        <v>4122.5</v>
      </c>
      <c r="AV23" s="95">
        <v>11921</v>
      </c>
      <c r="AW23" s="95">
        <v>0</v>
      </c>
      <c r="AX23" s="95">
        <v>11921</v>
      </c>
      <c r="AY23" s="95">
        <v>0</v>
      </c>
      <c r="AZ23" s="95">
        <v>0</v>
      </c>
      <c r="BA23" s="95">
        <v>0</v>
      </c>
      <c r="BB23" s="95">
        <v>0</v>
      </c>
      <c r="BC23" s="95">
        <v>0</v>
      </c>
      <c r="BD23" s="95">
        <v>0</v>
      </c>
      <c r="BE23" s="95">
        <v>0</v>
      </c>
      <c r="BF23" s="95">
        <v>0</v>
      </c>
      <c r="BG23" s="95">
        <v>0</v>
      </c>
      <c r="BH23" s="95">
        <v>0</v>
      </c>
      <c r="BI23" s="95">
        <v>0</v>
      </c>
      <c r="BJ23" s="95">
        <v>0</v>
      </c>
      <c r="BK23" s="95">
        <v>0</v>
      </c>
      <c r="BL23" s="95">
        <v>0</v>
      </c>
      <c r="BM23" s="95">
        <v>0</v>
      </c>
      <c r="BN23" s="99" t="s">
        <v>1967</v>
      </c>
      <c r="BO23" s="99" t="s">
        <v>1967</v>
      </c>
      <c r="BP23" s="99" t="s">
        <v>1967</v>
      </c>
      <c r="BQ23" s="99" t="s">
        <v>1967</v>
      </c>
      <c r="BR23" s="99" t="s">
        <v>1967</v>
      </c>
      <c r="BS23" s="99" t="s">
        <v>1967</v>
      </c>
      <c r="BT23" s="99" t="s">
        <v>1967</v>
      </c>
      <c r="BU23" s="99" t="s">
        <v>1967</v>
      </c>
      <c r="BV23" s="99" t="s">
        <v>1967</v>
      </c>
      <c r="BW23" s="99" t="s">
        <v>1967</v>
      </c>
      <c r="BX23" s="99" t="s">
        <v>1967</v>
      </c>
      <c r="BY23" s="99" t="s">
        <v>1967</v>
      </c>
      <c r="BZ23" s="99" t="s">
        <v>1967</v>
      </c>
      <c r="CA23" s="95">
        <v>0</v>
      </c>
      <c r="CB23" s="95">
        <v>0</v>
      </c>
      <c r="CC23" s="95">
        <v>0</v>
      </c>
      <c r="CD23" s="95">
        <v>0</v>
      </c>
      <c r="CE23" s="95">
        <v>0</v>
      </c>
      <c r="CF23" s="95">
        <v>0</v>
      </c>
      <c r="CG23" s="95">
        <v>0</v>
      </c>
      <c r="CH23" s="95">
        <v>0</v>
      </c>
      <c r="CI23" s="95">
        <v>0</v>
      </c>
      <c r="CJ23" s="95">
        <v>0</v>
      </c>
      <c r="CK23" s="95">
        <v>0</v>
      </c>
      <c r="CL23" s="95">
        <v>0</v>
      </c>
      <c r="CM23" s="95">
        <v>0</v>
      </c>
      <c r="CN23" s="95">
        <v>0</v>
      </c>
      <c r="CO23" s="95">
        <v>0</v>
      </c>
      <c r="CP23" s="95">
        <v>0</v>
      </c>
      <c r="CQ23" s="95">
        <v>0</v>
      </c>
      <c r="CR23" s="99" t="s">
        <v>1967</v>
      </c>
      <c r="CS23" s="99" t="s">
        <v>1967</v>
      </c>
      <c r="CT23" s="99" t="s">
        <v>1967</v>
      </c>
      <c r="CU23" s="95">
        <v>0</v>
      </c>
      <c r="CV23" s="95">
        <v>0</v>
      </c>
      <c r="CW23" s="95">
        <v>0</v>
      </c>
      <c r="CX23" s="95">
        <v>0</v>
      </c>
      <c r="CY23" s="95">
        <v>0</v>
      </c>
      <c r="CZ23" s="95">
        <v>0</v>
      </c>
      <c r="DA23" s="99" t="s">
        <v>1967</v>
      </c>
      <c r="DB23" s="99" t="s">
        <v>1967</v>
      </c>
      <c r="DC23" s="99" t="s">
        <v>1967</v>
      </c>
      <c r="DD23" s="95">
        <v>0</v>
      </c>
      <c r="DE23" s="95">
        <v>0</v>
      </c>
      <c r="DF23" s="95">
        <v>0</v>
      </c>
      <c r="DG23" s="95">
        <v>0</v>
      </c>
      <c r="DH23" s="103">
        <v>0</v>
      </c>
    </row>
    <row r="24" spans="1:112" s="89" customFormat="1" ht="15" customHeight="1">
      <c r="A24" s="96" t="s">
        <v>1993</v>
      </c>
      <c r="B24" s="97"/>
      <c r="C24" s="97"/>
      <c r="D24" s="97" t="s">
        <v>1984</v>
      </c>
      <c r="E24" s="95">
        <v>603032.37</v>
      </c>
      <c r="F24" s="95">
        <v>547279.18</v>
      </c>
      <c r="G24" s="95">
        <v>155324</v>
      </c>
      <c r="H24" s="95">
        <v>227784</v>
      </c>
      <c r="I24" s="95">
        <v>74935</v>
      </c>
      <c r="J24" s="95">
        <v>0</v>
      </c>
      <c r="K24" s="95">
        <v>0</v>
      </c>
      <c r="L24" s="95">
        <v>0</v>
      </c>
      <c r="M24" s="95">
        <v>0</v>
      </c>
      <c r="N24" s="95">
        <v>26791.66</v>
      </c>
      <c r="O24" s="95">
        <v>5893.68</v>
      </c>
      <c r="P24" s="95">
        <v>1944.84</v>
      </c>
      <c r="Q24" s="95">
        <v>54606</v>
      </c>
      <c r="R24" s="95">
        <v>0</v>
      </c>
      <c r="S24" s="95">
        <v>0</v>
      </c>
      <c r="T24" s="95">
        <v>55153.19</v>
      </c>
      <c r="U24" s="95">
        <v>7780</v>
      </c>
      <c r="V24" s="95">
        <v>0</v>
      </c>
      <c r="W24" s="95">
        <v>0</v>
      </c>
      <c r="X24" s="95">
        <v>0</v>
      </c>
      <c r="Y24" s="95">
        <v>0</v>
      </c>
      <c r="Z24" s="95">
        <v>0</v>
      </c>
      <c r="AA24" s="95">
        <v>0</v>
      </c>
      <c r="AB24" s="95">
        <v>0</v>
      </c>
      <c r="AC24" s="95">
        <v>0</v>
      </c>
      <c r="AD24" s="95">
        <v>0</v>
      </c>
      <c r="AE24" s="95">
        <v>0</v>
      </c>
      <c r="AF24" s="95">
        <v>0</v>
      </c>
      <c r="AG24" s="95">
        <v>0</v>
      </c>
      <c r="AH24" s="95">
        <v>0</v>
      </c>
      <c r="AI24" s="95">
        <v>0</v>
      </c>
      <c r="AJ24" s="95">
        <v>0</v>
      </c>
      <c r="AK24" s="95">
        <v>0</v>
      </c>
      <c r="AL24" s="95">
        <v>0</v>
      </c>
      <c r="AM24" s="95">
        <v>0</v>
      </c>
      <c r="AN24" s="95">
        <v>0</v>
      </c>
      <c r="AO24" s="95">
        <v>0</v>
      </c>
      <c r="AP24" s="95">
        <v>3700</v>
      </c>
      <c r="AQ24" s="95">
        <v>8600</v>
      </c>
      <c r="AR24" s="95">
        <v>34853.19</v>
      </c>
      <c r="AS24" s="95">
        <v>0</v>
      </c>
      <c r="AT24" s="95">
        <v>0</v>
      </c>
      <c r="AU24" s="95">
        <v>220</v>
      </c>
      <c r="AV24" s="95">
        <v>600</v>
      </c>
      <c r="AW24" s="95">
        <v>0</v>
      </c>
      <c r="AX24" s="95">
        <v>600</v>
      </c>
      <c r="AY24" s="95">
        <v>0</v>
      </c>
      <c r="AZ24" s="95">
        <v>0</v>
      </c>
      <c r="BA24" s="95">
        <v>0</v>
      </c>
      <c r="BB24" s="95">
        <v>0</v>
      </c>
      <c r="BC24" s="95">
        <v>0</v>
      </c>
      <c r="BD24" s="95">
        <v>0</v>
      </c>
      <c r="BE24" s="95">
        <v>0</v>
      </c>
      <c r="BF24" s="95">
        <v>0</v>
      </c>
      <c r="BG24" s="95">
        <v>0</v>
      </c>
      <c r="BH24" s="95">
        <v>0</v>
      </c>
      <c r="BI24" s="95">
        <v>0</v>
      </c>
      <c r="BJ24" s="95">
        <v>0</v>
      </c>
      <c r="BK24" s="95">
        <v>0</v>
      </c>
      <c r="BL24" s="95">
        <v>0</v>
      </c>
      <c r="BM24" s="95">
        <v>0</v>
      </c>
      <c r="BN24" s="99" t="s">
        <v>1967</v>
      </c>
      <c r="BO24" s="99" t="s">
        <v>1967</v>
      </c>
      <c r="BP24" s="99" t="s">
        <v>1967</v>
      </c>
      <c r="BQ24" s="99" t="s">
        <v>1967</v>
      </c>
      <c r="BR24" s="99" t="s">
        <v>1967</v>
      </c>
      <c r="BS24" s="99" t="s">
        <v>1967</v>
      </c>
      <c r="BT24" s="99" t="s">
        <v>1967</v>
      </c>
      <c r="BU24" s="99" t="s">
        <v>1967</v>
      </c>
      <c r="BV24" s="99" t="s">
        <v>1967</v>
      </c>
      <c r="BW24" s="99" t="s">
        <v>1967</v>
      </c>
      <c r="BX24" s="99" t="s">
        <v>1967</v>
      </c>
      <c r="BY24" s="99" t="s">
        <v>1967</v>
      </c>
      <c r="BZ24" s="99" t="s">
        <v>1967</v>
      </c>
      <c r="CA24" s="95">
        <v>0</v>
      </c>
      <c r="CB24" s="95">
        <v>0</v>
      </c>
      <c r="CC24" s="95">
        <v>0</v>
      </c>
      <c r="CD24" s="95">
        <v>0</v>
      </c>
      <c r="CE24" s="95">
        <v>0</v>
      </c>
      <c r="CF24" s="95">
        <v>0</v>
      </c>
      <c r="CG24" s="95">
        <v>0</v>
      </c>
      <c r="CH24" s="95">
        <v>0</v>
      </c>
      <c r="CI24" s="95">
        <v>0</v>
      </c>
      <c r="CJ24" s="95">
        <v>0</v>
      </c>
      <c r="CK24" s="95">
        <v>0</v>
      </c>
      <c r="CL24" s="95">
        <v>0</v>
      </c>
      <c r="CM24" s="95">
        <v>0</v>
      </c>
      <c r="CN24" s="95">
        <v>0</v>
      </c>
      <c r="CO24" s="95">
        <v>0</v>
      </c>
      <c r="CP24" s="95">
        <v>0</v>
      </c>
      <c r="CQ24" s="95">
        <v>0</v>
      </c>
      <c r="CR24" s="99" t="s">
        <v>1967</v>
      </c>
      <c r="CS24" s="99" t="s">
        <v>1967</v>
      </c>
      <c r="CT24" s="99" t="s">
        <v>1967</v>
      </c>
      <c r="CU24" s="95">
        <v>0</v>
      </c>
      <c r="CV24" s="95">
        <v>0</v>
      </c>
      <c r="CW24" s="95">
        <v>0</v>
      </c>
      <c r="CX24" s="95">
        <v>0</v>
      </c>
      <c r="CY24" s="95">
        <v>0</v>
      </c>
      <c r="CZ24" s="95">
        <v>0</v>
      </c>
      <c r="DA24" s="99" t="s">
        <v>1967</v>
      </c>
      <c r="DB24" s="99" t="s">
        <v>1967</v>
      </c>
      <c r="DC24" s="99" t="s">
        <v>1967</v>
      </c>
      <c r="DD24" s="95">
        <v>0</v>
      </c>
      <c r="DE24" s="95">
        <v>0</v>
      </c>
      <c r="DF24" s="95">
        <v>0</v>
      </c>
      <c r="DG24" s="95">
        <v>0</v>
      </c>
      <c r="DH24" s="103">
        <v>0</v>
      </c>
    </row>
    <row r="25" spans="1:112" s="89" customFormat="1" ht="15" customHeight="1">
      <c r="A25" s="96" t="s">
        <v>1994</v>
      </c>
      <c r="B25" s="97"/>
      <c r="C25" s="97"/>
      <c r="D25" s="97" t="s">
        <v>1995</v>
      </c>
      <c r="E25" s="95">
        <v>8434862.32</v>
      </c>
      <c r="F25" s="95">
        <v>7715498.93</v>
      </c>
      <c r="G25" s="95">
        <v>2392403.69</v>
      </c>
      <c r="H25" s="95">
        <v>1824580.2</v>
      </c>
      <c r="I25" s="95">
        <v>1012524</v>
      </c>
      <c r="J25" s="95">
        <v>117097</v>
      </c>
      <c r="K25" s="95">
        <v>0</v>
      </c>
      <c r="L25" s="95">
        <v>44975</v>
      </c>
      <c r="M25" s="95">
        <v>0</v>
      </c>
      <c r="N25" s="95">
        <v>418490.55</v>
      </c>
      <c r="O25" s="95">
        <v>87365.41</v>
      </c>
      <c r="P25" s="95">
        <v>8091.84</v>
      </c>
      <c r="Q25" s="95">
        <v>739495</v>
      </c>
      <c r="R25" s="95">
        <v>0</v>
      </c>
      <c r="S25" s="95">
        <v>1070476.24</v>
      </c>
      <c r="T25" s="95">
        <v>524171.59</v>
      </c>
      <c r="U25" s="95">
        <v>48474.35</v>
      </c>
      <c r="V25" s="95">
        <v>300</v>
      </c>
      <c r="W25" s="95">
        <v>0</v>
      </c>
      <c r="X25" s="95">
        <v>315</v>
      </c>
      <c r="Y25" s="95">
        <v>677.5</v>
      </c>
      <c r="Z25" s="95">
        <v>27614.44</v>
      </c>
      <c r="AA25" s="95">
        <v>14251.36</v>
      </c>
      <c r="AB25" s="95">
        <v>40500</v>
      </c>
      <c r="AC25" s="95">
        <v>2500</v>
      </c>
      <c r="AD25" s="95">
        <v>2322.5</v>
      </c>
      <c r="AE25" s="95">
        <v>0</v>
      </c>
      <c r="AF25" s="95">
        <v>0</v>
      </c>
      <c r="AG25" s="95">
        <v>0</v>
      </c>
      <c r="AH25" s="95">
        <v>0</v>
      </c>
      <c r="AI25" s="95">
        <v>37</v>
      </c>
      <c r="AJ25" s="95">
        <v>0</v>
      </c>
      <c r="AK25" s="95">
        <v>0</v>
      </c>
      <c r="AL25" s="95">
        <v>0</v>
      </c>
      <c r="AM25" s="95">
        <v>0</v>
      </c>
      <c r="AN25" s="95">
        <v>0</v>
      </c>
      <c r="AO25" s="95">
        <v>0</v>
      </c>
      <c r="AP25" s="95">
        <v>40700</v>
      </c>
      <c r="AQ25" s="95">
        <v>119500</v>
      </c>
      <c r="AR25" s="95">
        <v>167964.59</v>
      </c>
      <c r="AS25" s="95">
        <v>1408.8</v>
      </c>
      <c r="AT25" s="95">
        <v>0</v>
      </c>
      <c r="AU25" s="95">
        <v>57606.05</v>
      </c>
      <c r="AV25" s="95">
        <v>195191.8</v>
      </c>
      <c r="AW25" s="95">
        <v>0</v>
      </c>
      <c r="AX25" s="95">
        <v>38166.8</v>
      </c>
      <c r="AY25" s="95">
        <v>0</v>
      </c>
      <c r="AZ25" s="95">
        <v>0</v>
      </c>
      <c r="BA25" s="95">
        <v>11600</v>
      </c>
      <c r="BB25" s="95">
        <v>0</v>
      </c>
      <c r="BC25" s="95">
        <v>0</v>
      </c>
      <c r="BD25" s="95">
        <v>0</v>
      </c>
      <c r="BE25" s="95">
        <v>140200</v>
      </c>
      <c r="BF25" s="95">
        <v>0</v>
      </c>
      <c r="BG25" s="95">
        <v>0</v>
      </c>
      <c r="BH25" s="95">
        <v>5225</v>
      </c>
      <c r="BI25" s="95">
        <v>0</v>
      </c>
      <c r="BJ25" s="95">
        <v>0</v>
      </c>
      <c r="BK25" s="95">
        <v>0</v>
      </c>
      <c r="BL25" s="95">
        <v>0</v>
      </c>
      <c r="BM25" s="95">
        <v>0</v>
      </c>
      <c r="BN25" s="99" t="s">
        <v>1967</v>
      </c>
      <c r="BO25" s="99" t="s">
        <v>1967</v>
      </c>
      <c r="BP25" s="99" t="s">
        <v>1967</v>
      </c>
      <c r="BQ25" s="99" t="s">
        <v>1967</v>
      </c>
      <c r="BR25" s="99" t="s">
        <v>1967</v>
      </c>
      <c r="BS25" s="99" t="s">
        <v>1967</v>
      </c>
      <c r="BT25" s="99" t="s">
        <v>1967</v>
      </c>
      <c r="BU25" s="99" t="s">
        <v>1967</v>
      </c>
      <c r="BV25" s="99" t="s">
        <v>1967</v>
      </c>
      <c r="BW25" s="99" t="s">
        <v>1967</v>
      </c>
      <c r="BX25" s="99" t="s">
        <v>1967</v>
      </c>
      <c r="BY25" s="99" t="s">
        <v>1967</v>
      </c>
      <c r="BZ25" s="99" t="s">
        <v>1967</v>
      </c>
      <c r="CA25" s="95">
        <v>0</v>
      </c>
      <c r="CB25" s="95">
        <v>0</v>
      </c>
      <c r="CC25" s="95">
        <v>0</v>
      </c>
      <c r="CD25" s="95">
        <v>0</v>
      </c>
      <c r="CE25" s="95">
        <v>0</v>
      </c>
      <c r="CF25" s="95">
        <v>0</v>
      </c>
      <c r="CG25" s="95">
        <v>0</v>
      </c>
      <c r="CH25" s="95">
        <v>0</v>
      </c>
      <c r="CI25" s="95">
        <v>0</v>
      </c>
      <c r="CJ25" s="95">
        <v>0</v>
      </c>
      <c r="CK25" s="95">
        <v>0</v>
      </c>
      <c r="CL25" s="95">
        <v>0</v>
      </c>
      <c r="CM25" s="95">
        <v>0</v>
      </c>
      <c r="CN25" s="95">
        <v>0</v>
      </c>
      <c r="CO25" s="95">
        <v>0</v>
      </c>
      <c r="CP25" s="95">
        <v>0</v>
      </c>
      <c r="CQ25" s="95">
        <v>0</v>
      </c>
      <c r="CR25" s="99" t="s">
        <v>1967</v>
      </c>
      <c r="CS25" s="99" t="s">
        <v>1967</v>
      </c>
      <c r="CT25" s="99" t="s">
        <v>1967</v>
      </c>
      <c r="CU25" s="95">
        <v>0</v>
      </c>
      <c r="CV25" s="95">
        <v>0</v>
      </c>
      <c r="CW25" s="95">
        <v>0</v>
      </c>
      <c r="CX25" s="95">
        <v>0</v>
      </c>
      <c r="CY25" s="95">
        <v>0</v>
      </c>
      <c r="CZ25" s="95">
        <v>0</v>
      </c>
      <c r="DA25" s="99" t="s">
        <v>1967</v>
      </c>
      <c r="DB25" s="99" t="s">
        <v>1967</v>
      </c>
      <c r="DC25" s="99" t="s">
        <v>1967</v>
      </c>
      <c r="DD25" s="95">
        <v>0</v>
      </c>
      <c r="DE25" s="95">
        <v>0</v>
      </c>
      <c r="DF25" s="95">
        <v>0</v>
      </c>
      <c r="DG25" s="95">
        <v>0</v>
      </c>
      <c r="DH25" s="103">
        <v>0</v>
      </c>
    </row>
    <row r="26" spans="1:112" s="89" customFormat="1" ht="15" customHeight="1">
      <c r="A26" s="96" t="s">
        <v>1996</v>
      </c>
      <c r="B26" s="97"/>
      <c r="C26" s="97"/>
      <c r="D26" s="97" t="s">
        <v>1972</v>
      </c>
      <c r="E26" s="95">
        <v>8434862.32</v>
      </c>
      <c r="F26" s="95">
        <v>7715498.93</v>
      </c>
      <c r="G26" s="95">
        <v>2392403.69</v>
      </c>
      <c r="H26" s="95">
        <v>1824580.2</v>
      </c>
      <c r="I26" s="95">
        <v>1012524</v>
      </c>
      <c r="J26" s="95">
        <v>117097</v>
      </c>
      <c r="K26" s="95">
        <v>0</v>
      </c>
      <c r="L26" s="95">
        <v>44975</v>
      </c>
      <c r="M26" s="95">
        <v>0</v>
      </c>
      <c r="N26" s="95">
        <v>418490.55</v>
      </c>
      <c r="O26" s="95">
        <v>87365.41</v>
      </c>
      <c r="P26" s="95">
        <v>8091.84</v>
      </c>
      <c r="Q26" s="95">
        <v>739495</v>
      </c>
      <c r="R26" s="95">
        <v>0</v>
      </c>
      <c r="S26" s="95">
        <v>1070476.24</v>
      </c>
      <c r="T26" s="95">
        <v>524171.59</v>
      </c>
      <c r="U26" s="95">
        <v>48474.35</v>
      </c>
      <c r="V26" s="95">
        <v>300</v>
      </c>
      <c r="W26" s="95">
        <v>0</v>
      </c>
      <c r="X26" s="95">
        <v>315</v>
      </c>
      <c r="Y26" s="95">
        <v>677.5</v>
      </c>
      <c r="Z26" s="95">
        <v>27614.44</v>
      </c>
      <c r="AA26" s="95">
        <v>14251.36</v>
      </c>
      <c r="AB26" s="95">
        <v>40500</v>
      </c>
      <c r="AC26" s="95">
        <v>2500</v>
      </c>
      <c r="AD26" s="95">
        <v>2322.5</v>
      </c>
      <c r="AE26" s="95">
        <v>0</v>
      </c>
      <c r="AF26" s="95">
        <v>0</v>
      </c>
      <c r="AG26" s="95">
        <v>0</v>
      </c>
      <c r="AH26" s="95">
        <v>0</v>
      </c>
      <c r="AI26" s="95">
        <v>37</v>
      </c>
      <c r="AJ26" s="95">
        <v>0</v>
      </c>
      <c r="AK26" s="95">
        <v>0</v>
      </c>
      <c r="AL26" s="95">
        <v>0</v>
      </c>
      <c r="AM26" s="95">
        <v>0</v>
      </c>
      <c r="AN26" s="95">
        <v>0</v>
      </c>
      <c r="AO26" s="95">
        <v>0</v>
      </c>
      <c r="AP26" s="95">
        <v>40700</v>
      </c>
      <c r="AQ26" s="95">
        <v>119500</v>
      </c>
      <c r="AR26" s="95">
        <v>167964.59</v>
      </c>
      <c r="AS26" s="95">
        <v>1408.8</v>
      </c>
      <c r="AT26" s="95">
        <v>0</v>
      </c>
      <c r="AU26" s="95">
        <v>57606.05</v>
      </c>
      <c r="AV26" s="95">
        <v>195191.8</v>
      </c>
      <c r="AW26" s="95">
        <v>0</v>
      </c>
      <c r="AX26" s="95">
        <v>38166.8</v>
      </c>
      <c r="AY26" s="95">
        <v>0</v>
      </c>
      <c r="AZ26" s="95">
        <v>0</v>
      </c>
      <c r="BA26" s="95">
        <v>11600</v>
      </c>
      <c r="BB26" s="95">
        <v>0</v>
      </c>
      <c r="BC26" s="95">
        <v>0</v>
      </c>
      <c r="BD26" s="95">
        <v>0</v>
      </c>
      <c r="BE26" s="95">
        <v>140200</v>
      </c>
      <c r="BF26" s="95">
        <v>0</v>
      </c>
      <c r="BG26" s="95">
        <v>0</v>
      </c>
      <c r="BH26" s="95">
        <v>5225</v>
      </c>
      <c r="BI26" s="95">
        <v>0</v>
      </c>
      <c r="BJ26" s="95">
        <v>0</v>
      </c>
      <c r="BK26" s="95">
        <v>0</v>
      </c>
      <c r="BL26" s="95">
        <v>0</v>
      </c>
      <c r="BM26" s="95">
        <v>0</v>
      </c>
      <c r="BN26" s="99" t="s">
        <v>1967</v>
      </c>
      <c r="BO26" s="99" t="s">
        <v>1967</v>
      </c>
      <c r="BP26" s="99" t="s">
        <v>1967</v>
      </c>
      <c r="BQ26" s="99" t="s">
        <v>1967</v>
      </c>
      <c r="BR26" s="99" t="s">
        <v>1967</v>
      </c>
      <c r="BS26" s="99" t="s">
        <v>1967</v>
      </c>
      <c r="BT26" s="99" t="s">
        <v>1967</v>
      </c>
      <c r="BU26" s="99" t="s">
        <v>1967</v>
      </c>
      <c r="BV26" s="99" t="s">
        <v>1967</v>
      </c>
      <c r="BW26" s="99" t="s">
        <v>1967</v>
      </c>
      <c r="BX26" s="99" t="s">
        <v>1967</v>
      </c>
      <c r="BY26" s="99" t="s">
        <v>1967</v>
      </c>
      <c r="BZ26" s="99" t="s">
        <v>1967</v>
      </c>
      <c r="CA26" s="95">
        <v>0</v>
      </c>
      <c r="CB26" s="95">
        <v>0</v>
      </c>
      <c r="CC26" s="95">
        <v>0</v>
      </c>
      <c r="CD26" s="95">
        <v>0</v>
      </c>
      <c r="CE26" s="95">
        <v>0</v>
      </c>
      <c r="CF26" s="95">
        <v>0</v>
      </c>
      <c r="CG26" s="95">
        <v>0</v>
      </c>
      <c r="CH26" s="95">
        <v>0</v>
      </c>
      <c r="CI26" s="95">
        <v>0</v>
      </c>
      <c r="CJ26" s="95">
        <v>0</v>
      </c>
      <c r="CK26" s="95">
        <v>0</v>
      </c>
      <c r="CL26" s="95">
        <v>0</v>
      </c>
      <c r="CM26" s="95">
        <v>0</v>
      </c>
      <c r="CN26" s="95">
        <v>0</v>
      </c>
      <c r="CO26" s="95">
        <v>0</v>
      </c>
      <c r="CP26" s="95">
        <v>0</v>
      </c>
      <c r="CQ26" s="95">
        <v>0</v>
      </c>
      <c r="CR26" s="99" t="s">
        <v>1967</v>
      </c>
      <c r="CS26" s="99" t="s">
        <v>1967</v>
      </c>
      <c r="CT26" s="99" t="s">
        <v>1967</v>
      </c>
      <c r="CU26" s="95">
        <v>0</v>
      </c>
      <c r="CV26" s="95">
        <v>0</v>
      </c>
      <c r="CW26" s="95">
        <v>0</v>
      </c>
      <c r="CX26" s="95">
        <v>0</v>
      </c>
      <c r="CY26" s="95">
        <v>0</v>
      </c>
      <c r="CZ26" s="95">
        <v>0</v>
      </c>
      <c r="DA26" s="99" t="s">
        <v>1967</v>
      </c>
      <c r="DB26" s="99" t="s">
        <v>1967</v>
      </c>
      <c r="DC26" s="99" t="s">
        <v>1967</v>
      </c>
      <c r="DD26" s="95">
        <v>0</v>
      </c>
      <c r="DE26" s="95">
        <v>0</v>
      </c>
      <c r="DF26" s="95">
        <v>0</v>
      </c>
      <c r="DG26" s="95">
        <v>0</v>
      </c>
      <c r="DH26" s="103">
        <v>0</v>
      </c>
    </row>
    <row r="27" spans="1:112" s="89" customFormat="1" ht="15" customHeight="1">
      <c r="A27" s="96" t="s">
        <v>1997</v>
      </c>
      <c r="B27" s="97"/>
      <c r="C27" s="97"/>
      <c r="D27" s="97" t="s">
        <v>1998</v>
      </c>
      <c r="E27" s="95">
        <v>1660246.58</v>
      </c>
      <c r="F27" s="95">
        <v>1494725.48</v>
      </c>
      <c r="G27" s="95">
        <v>412175</v>
      </c>
      <c r="H27" s="95">
        <v>309525</v>
      </c>
      <c r="I27" s="95">
        <v>188249</v>
      </c>
      <c r="J27" s="95">
        <v>0</v>
      </c>
      <c r="K27" s="95">
        <v>93390</v>
      </c>
      <c r="L27" s="95">
        <v>0</v>
      </c>
      <c r="M27" s="95">
        <v>0</v>
      </c>
      <c r="N27" s="95">
        <v>90288.31</v>
      </c>
      <c r="O27" s="95">
        <v>24256.53</v>
      </c>
      <c r="P27" s="95">
        <v>2668.64</v>
      </c>
      <c r="Q27" s="95">
        <v>151173</v>
      </c>
      <c r="R27" s="95">
        <v>0</v>
      </c>
      <c r="S27" s="95">
        <v>223000</v>
      </c>
      <c r="T27" s="95">
        <v>143872.05</v>
      </c>
      <c r="U27" s="95">
        <v>20772</v>
      </c>
      <c r="V27" s="95">
        <v>0</v>
      </c>
      <c r="W27" s="95">
        <v>0</v>
      </c>
      <c r="X27" s="95">
        <v>195</v>
      </c>
      <c r="Y27" s="95">
        <v>0</v>
      </c>
      <c r="Z27" s="95">
        <v>0</v>
      </c>
      <c r="AA27" s="95">
        <v>6963.18</v>
      </c>
      <c r="AB27" s="95">
        <v>0</v>
      </c>
      <c r="AC27" s="95">
        <v>0</v>
      </c>
      <c r="AD27" s="95">
        <v>0</v>
      </c>
      <c r="AE27" s="95">
        <v>0</v>
      </c>
      <c r="AF27" s="95">
        <v>0</v>
      </c>
      <c r="AG27" s="95">
        <v>0</v>
      </c>
      <c r="AH27" s="95">
        <v>0</v>
      </c>
      <c r="AI27" s="95">
        <v>900</v>
      </c>
      <c r="AJ27" s="95">
        <v>0</v>
      </c>
      <c r="AK27" s="95">
        <v>0</v>
      </c>
      <c r="AL27" s="95">
        <v>0</v>
      </c>
      <c r="AM27" s="95">
        <v>0</v>
      </c>
      <c r="AN27" s="95">
        <v>0</v>
      </c>
      <c r="AO27" s="95">
        <v>0</v>
      </c>
      <c r="AP27" s="95">
        <v>10000</v>
      </c>
      <c r="AQ27" s="95">
        <v>21677</v>
      </c>
      <c r="AR27" s="95">
        <v>83364.87</v>
      </c>
      <c r="AS27" s="95">
        <v>0</v>
      </c>
      <c r="AT27" s="95">
        <v>0</v>
      </c>
      <c r="AU27" s="95">
        <v>0</v>
      </c>
      <c r="AV27" s="95">
        <v>21649.05</v>
      </c>
      <c r="AW27" s="95">
        <v>0</v>
      </c>
      <c r="AX27" s="95">
        <v>14242.8</v>
      </c>
      <c r="AY27" s="95">
        <v>0</v>
      </c>
      <c r="AZ27" s="95">
        <v>0</v>
      </c>
      <c r="BA27" s="95">
        <v>0</v>
      </c>
      <c r="BB27" s="95">
        <v>0</v>
      </c>
      <c r="BC27" s="95">
        <v>0</v>
      </c>
      <c r="BD27" s="95">
        <v>0</v>
      </c>
      <c r="BE27" s="95">
        <v>7406.25</v>
      </c>
      <c r="BF27" s="95">
        <v>0</v>
      </c>
      <c r="BG27" s="95">
        <v>0</v>
      </c>
      <c r="BH27" s="95">
        <v>0</v>
      </c>
      <c r="BI27" s="95">
        <v>0</v>
      </c>
      <c r="BJ27" s="95">
        <v>0</v>
      </c>
      <c r="BK27" s="95">
        <v>0</v>
      </c>
      <c r="BL27" s="95">
        <v>0</v>
      </c>
      <c r="BM27" s="95">
        <v>0</v>
      </c>
      <c r="BN27" s="99" t="s">
        <v>1967</v>
      </c>
      <c r="BO27" s="99" t="s">
        <v>1967</v>
      </c>
      <c r="BP27" s="99" t="s">
        <v>1967</v>
      </c>
      <c r="BQ27" s="99" t="s">
        <v>1967</v>
      </c>
      <c r="BR27" s="99" t="s">
        <v>1967</v>
      </c>
      <c r="BS27" s="99" t="s">
        <v>1967</v>
      </c>
      <c r="BT27" s="99" t="s">
        <v>1967</v>
      </c>
      <c r="BU27" s="99" t="s">
        <v>1967</v>
      </c>
      <c r="BV27" s="99" t="s">
        <v>1967</v>
      </c>
      <c r="BW27" s="99" t="s">
        <v>1967</v>
      </c>
      <c r="BX27" s="99" t="s">
        <v>1967</v>
      </c>
      <c r="BY27" s="99" t="s">
        <v>1967</v>
      </c>
      <c r="BZ27" s="99" t="s">
        <v>1967</v>
      </c>
      <c r="CA27" s="95">
        <v>0</v>
      </c>
      <c r="CB27" s="95">
        <v>0</v>
      </c>
      <c r="CC27" s="95">
        <v>0</v>
      </c>
      <c r="CD27" s="95">
        <v>0</v>
      </c>
      <c r="CE27" s="95">
        <v>0</v>
      </c>
      <c r="CF27" s="95">
        <v>0</v>
      </c>
      <c r="CG27" s="95">
        <v>0</v>
      </c>
      <c r="CH27" s="95">
        <v>0</v>
      </c>
      <c r="CI27" s="95">
        <v>0</v>
      </c>
      <c r="CJ27" s="95">
        <v>0</v>
      </c>
      <c r="CK27" s="95">
        <v>0</v>
      </c>
      <c r="CL27" s="95">
        <v>0</v>
      </c>
      <c r="CM27" s="95">
        <v>0</v>
      </c>
      <c r="CN27" s="95">
        <v>0</v>
      </c>
      <c r="CO27" s="95">
        <v>0</v>
      </c>
      <c r="CP27" s="95">
        <v>0</v>
      </c>
      <c r="CQ27" s="95">
        <v>0</v>
      </c>
      <c r="CR27" s="99" t="s">
        <v>1967</v>
      </c>
      <c r="CS27" s="99" t="s">
        <v>1967</v>
      </c>
      <c r="CT27" s="99" t="s">
        <v>1967</v>
      </c>
      <c r="CU27" s="95">
        <v>0</v>
      </c>
      <c r="CV27" s="95">
        <v>0</v>
      </c>
      <c r="CW27" s="95">
        <v>0</v>
      </c>
      <c r="CX27" s="95">
        <v>0</v>
      </c>
      <c r="CY27" s="95">
        <v>0</v>
      </c>
      <c r="CZ27" s="95">
        <v>0</v>
      </c>
      <c r="DA27" s="99" t="s">
        <v>1967</v>
      </c>
      <c r="DB27" s="99" t="s">
        <v>1967</v>
      </c>
      <c r="DC27" s="99" t="s">
        <v>1967</v>
      </c>
      <c r="DD27" s="95">
        <v>0</v>
      </c>
      <c r="DE27" s="95">
        <v>0</v>
      </c>
      <c r="DF27" s="95">
        <v>0</v>
      </c>
      <c r="DG27" s="95">
        <v>0</v>
      </c>
      <c r="DH27" s="103">
        <v>0</v>
      </c>
    </row>
    <row r="28" spans="1:112" s="89" customFormat="1" ht="15" customHeight="1">
      <c r="A28" s="96" t="s">
        <v>1999</v>
      </c>
      <c r="B28" s="97"/>
      <c r="C28" s="97"/>
      <c r="D28" s="97" t="s">
        <v>1972</v>
      </c>
      <c r="E28" s="95">
        <v>1660246.58</v>
      </c>
      <c r="F28" s="95">
        <v>1494725.48</v>
      </c>
      <c r="G28" s="95">
        <v>412175</v>
      </c>
      <c r="H28" s="95">
        <v>309525</v>
      </c>
      <c r="I28" s="95">
        <v>188249</v>
      </c>
      <c r="J28" s="95">
        <v>0</v>
      </c>
      <c r="K28" s="95">
        <v>93390</v>
      </c>
      <c r="L28" s="95">
        <v>0</v>
      </c>
      <c r="M28" s="95">
        <v>0</v>
      </c>
      <c r="N28" s="95">
        <v>90288.31</v>
      </c>
      <c r="O28" s="95">
        <v>24256.53</v>
      </c>
      <c r="P28" s="95">
        <v>2668.64</v>
      </c>
      <c r="Q28" s="95">
        <v>151173</v>
      </c>
      <c r="R28" s="95">
        <v>0</v>
      </c>
      <c r="S28" s="95">
        <v>223000</v>
      </c>
      <c r="T28" s="95">
        <v>143872.05</v>
      </c>
      <c r="U28" s="95">
        <v>20772</v>
      </c>
      <c r="V28" s="95">
        <v>0</v>
      </c>
      <c r="W28" s="95">
        <v>0</v>
      </c>
      <c r="X28" s="95">
        <v>195</v>
      </c>
      <c r="Y28" s="95">
        <v>0</v>
      </c>
      <c r="Z28" s="95">
        <v>0</v>
      </c>
      <c r="AA28" s="95">
        <v>6963.18</v>
      </c>
      <c r="AB28" s="95">
        <v>0</v>
      </c>
      <c r="AC28" s="95">
        <v>0</v>
      </c>
      <c r="AD28" s="95">
        <v>0</v>
      </c>
      <c r="AE28" s="95">
        <v>0</v>
      </c>
      <c r="AF28" s="95">
        <v>0</v>
      </c>
      <c r="AG28" s="95">
        <v>0</v>
      </c>
      <c r="AH28" s="95">
        <v>0</v>
      </c>
      <c r="AI28" s="95">
        <v>900</v>
      </c>
      <c r="AJ28" s="95">
        <v>0</v>
      </c>
      <c r="AK28" s="95">
        <v>0</v>
      </c>
      <c r="AL28" s="95">
        <v>0</v>
      </c>
      <c r="AM28" s="95">
        <v>0</v>
      </c>
      <c r="AN28" s="95">
        <v>0</v>
      </c>
      <c r="AO28" s="95">
        <v>0</v>
      </c>
      <c r="AP28" s="95">
        <v>10000</v>
      </c>
      <c r="AQ28" s="95">
        <v>21677</v>
      </c>
      <c r="AR28" s="95">
        <v>83364.87</v>
      </c>
      <c r="AS28" s="95">
        <v>0</v>
      </c>
      <c r="AT28" s="95">
        <v>0</v>
      </c>
      <c r="AU28" s="95">
        <v>0</v>
      </c>
      <c r="AV28" s="95">
        <v>21649.05</v>
      </c>
      <c r="AW28" s="95">
        <v>0</v>
      </c>
      <c r="AX28" s="95">
        <v>14242.8</v>
      </c>
      <c r="AY28" s="95">
        <v>0</v>
      </c>
      <c r="AZ28" s="95">
        <v>0</v>
      </c>
      <c r="BA28" s="95">
        <v>0</v>
      </c>
      <c r="BB28" s="95">
        <v>0</v>
      </c>
      <c r="BC28" s="95">
        <v>0</v>
      </c>
      <c r="BD28" s="95">
        <v>0</v>
      </c>
      <c r="BE28" s="95">
        <v>7406.25</v>
      </c>
      <c r="BF28" s="95">
        <v>0</v>
      </c>
      <c r="BG28" s="95">
        <v>0</v>
      </c>
      <c r="BH28" s="95">
        <v>0</v>
      </c>
      <c r="BI28" s="95">
        <v>0</v>
      </c>
      <c r="BJ28" s="95">
        <v>0</v>
      </c>
      <c r="BK28" s="95">
        <v>0</v>
      </c>
      <c r="BL28" s="95">
        <v>0</v>
      </c>
      <c r="BM28" s="95">
        <v>0</v>
      </c>
      <c r="BN28" s="99" t="s">
        <v>1967</v>
      </c>
      <c r="BO28" s="99" t="s">
        <v>1967</v>
      </c>
      <c r="BP28" s="99" t="s">
        <v>1967</v>
      </c>
      <c r="BQ28" s="99" t="s">
        <v>1967</v>
      </c>
      <c r="BR28" s="99" t="s">
        <v>1967</v>
      </c>
      <c r="BS28" s="99" t="s">
        <v>1967</v>
      </c>
      <c r="BT28" s="99" t="s">
        <v>1967</v>
      </c>
      <c r="BU28" s="99" t="s">
        <v>1967</v>
      </c>
      <c r="BV28" s="99" t="s">
        <v>1967</v>
      </c>
      <c r="BW28" s="99" t="s">
        <v>1967</v>
      </c>
      <c r="BX28" s="99" t="s">
        <v>1967</v>
      </c>
      <c r="BY28" s="99" t="s">
        <v>1967</v>
      </c>
      <c r="BZ28" s="99" t="s">
        <v>1967</v>
      </c>
      <c r="CA28" s="95">
        <v>0</v>
      </c>
      <c r="CB28" s="95">
        <v>0</v>
      </c>
      <c r="CC28" s="95">
        <v>0</v>
      </c>
      <c r="CD28" s="95">
        <v>0</v>
      </c>
      <c r="CE28" s="95">
        <v>0</v>
      </c>
      <c r="CF28" s="95">
        <v>0</v>
      </c>
      <c r="CG28" s="95">
        <v>0</v>
      </c>
      <c r="CH28" s="95">
        <v>0</v>
      </c>
      <c r="CI28" s="95">
        <v>0</v>
      </c>
      <c r="CJ28" s="95">
        <v>0</v>
      </c>
      <c r="CK28" s="95">
        <v>0</v>
      </c>
      <c r="CL28" s="95">
        <v>0</v>
      </c>
      <c r="CM28" s="95">
        <v>0</v>
      </c>
      <c r="CN28" s="95">
        <v>0</v>
      </c>
      <c r="CO28" s="95">
        <v>0</v>
      </c>
      <c r="CP28" s="95">
        <v>0</v>
      </c>
      <c r="CQ28" s="95">
        <v>0</v>
      </c>
      <c r="CR28" s="99" t="s">
        <v>1967</v>
      </c>
      <c r="CS28" s="99" t="s">
        <v>1967</v>
      </c>
      <c r="CT28" s="99" t="s">
        <v>1967</v>
      </c>
      <c r="CU28" s="95">
        <v>0</v>
      </c>
      <c r="CV28" s="95">
        <v>0</v>
      </c>
      <c r="CW28" s="95">
        <v>0</v>
      </c>
      <c r="CX28" s="95">
        <v>0</v>
      </c>
      <c r="CY28" s="95">
        <v>0</v>
      </c>
      <c r="CZ28" s="95">
        <v>0</v>
      </c>
      <c r="DA28" s="99" t="s">
        <v>1967</v>
      </c>
      <c r="DB28" s="99" t="s">
        <v>1967</v>
      </c>
      <c r="DC28" s="99" t="s">
        <v>1967</v>
      </c>
      <c r="DD28" s="95">
        <v>0</v>
      </c>
      <c r="DE28" s="95">
        <v>0</v>
      </c>
      <c r="DF28" s="95">
        <v>0</v>
      </c>
      <c r="DG28" s="95">
        <v>0</v>
      </c>
      <c r="DH28" s="103">
        <v>0</v>
      </c>
    </row>
    <row r="29" spans="1:112" s="89" customFormat="1" ht="15" customHeight="1">
      <c r="A29" s="96" t="s">
        <v>2000</v>
      </c>
      <c r="B29" s="97"/>
      <c r="C29" s="97"/>
      <c r="D29" s="97" t="s">
        <v>2001</v>
      </c>
      <c r="E29" s="95">
        <v>1535403.34</v>
      </c>
      <c r="F29" s="95">
        <v>1439420.36</v>
      </c>
      <c r="G29" s="95">
        <v>262737.5</v>
      </c>
      <c r="H29" s="95">
        <v>310891.5</v>
      </c>
      <c r="I29" s="95">
        <v>511565</v>
      </c>
      <c r="J29" s="95">
        <v>0</v>
      </c>
      <c r="K29" s="95">
        <v>1476</v>
      </c>
      <c r="L29" s="95">
        <v>0</v>
      </c>
      <c r="M29" s="95">
        <v>0</v>
      </c>
      <c r="N29" s="95">
        <v>65370.24</v>
      </c>
      <c r="O29" s="95">
        <v>17213.04</v>
      </c>
      <c r="P29" s="95">
        <v>1159.08</v>
      </c>
      <c r="Q29" s="95">
        <v>108942</v>
      </c>
      <c r="R29" s="95">
        <v>0</v>
      </c>
      <c r="S29" s="95">
        <v>160066</v>
      </c>
      <c r="T29" s="95">
        <v>55807.98</v>
      </c>
      <c r="U29" s="95">
        <v>11437.8</v>
      </c>
      <c r="V29" s="95">
        <v>0</v>
      </c>
      <c r="W29" s="95">
        <v>0</v>
      </c>
      <c r="X29" s="95">
        <v>427</v>
      </c>
      <c r="Y29" s="95">
        <v>0</v>
      </c>
      <c r="Z29" s="95">
        <v>0</v>
      </c>
      <c r="AA29" s="95">
        <v>3800</v>
      </c>
      <c r="AB29" s="95">
        <v>0</v>
      </c>
      <c r="AC29" s="95">
        <v>0</v>
      </c>
      <c r="AD29" s="95">
        <v>0</v>
      </c>
      <c r="AE29" s="95">
        <v>0</v>
      </c>
      <c r="AF29" s="95">
        <v>0</v>
      </c>
      <c r="AG29" s="95">
        <v>0</v>
      </c>
      <c r="AH29" s="95">
        <v>0</v>
      </c>
      <c r="AI29" s="95">
        <v>0</v>
      </c>
      <c r="AJ29" s="95">
        <v>1000</v>
      </c>
      <c r="AK29" s="95">
        <v>0</v>
      </c>
      <c r="AL29" s="95">
        <v>0</v>
      </c>
      <c r="AM29" s="95">
        <v>0</v>
      </c>
      <c r="AN29" s="95">
        <v>0</v>
      </c>
      <c r="AO29" s="95">
        <v>0</v>
      </c>
      <c r="AP29" s="95">
        <v>7170</v>
      </c>
      <c r="AQ29" s="95">
        <v>8500</v>
      </c>
      <c r="AR29" s="95">
        <v>23236.28</v>
      </c>
      <c r="AS29" s="95">
        <v>0</v>
      </c>
      <c r="AT29" s="95">
        <v>0</v>
      </c>
      <c r="AU29" s="95">
        <v>236.9</v>
      </c>
      <c r="AV29" s="95">
        <v>31635</v>
      </c>
      <c r="AW29" s="95">
        <v>0</v>
      </c>
      <c r="AX29" s="95">
        <v>6210</v>
      </c>
      <c r="AY29" s="95">
        <v>0</v>
      </c>
      <c r="AZ29" s="95">
        <v>0</v>
      </c>
      <c r="BA29" s="95">
        <v>0</v>
      </c>
      <c r="BB29" s="95">
        <v>0</v>
      </c>
      <c r="BC29" s="95">
        <v>0</v>
      </c>
      <c r="BD29" s="95">
        <v>0</v>
      </c>
      <c r="BE29" s="95">
        <v>23625</v>
      </c>
      <c r="BF29" s="95">
        <v>0</v>
      </c>
      <c r="BG29" s="95">
        <v>0</v>
      </c>
      <c r="BH29" s="95">
        <v>1800</v>
      </c>
      <c r="BI29" s="95">
        <v>0</v>
      </c>
      <c r="BJ29" s="95">
        <v>0</v>
      </c>
      <c r="BK29" s="95">
        <v>0</v>
      </c>
      <c r="BL29" s="95">
        <v>0</v>
      </c>
      <c r="BM29" s="95">
        <v>0</v>
      </c>
      <c r="BN29" s="99" t="s">
        <v>1967</v>
      </c>
      <c r="BO29" s="99" t="s">
        <v>1967</v>
      </c>
      <c r="BP29" s="99" t="s">
        <v>1967</v>
      </c>
      <c r="BQ29" s="99" t="s">
        <v>1967</v>
      </c>
      <c r="BR29" s="99" t="s">
        <v>1967</v>
      </c>
      <c r="BS29" s="99" t="s">
        <v>1967</v>
      </c>
      <c r="BT29" s="99" t="s">
        <v>1967</v>
      </c>
      <c r="BU29" s="99" t="s">
        <v>1967</v>
      </c>
      <c r="BV29" s="99" t="s">
        <v>1967</v>
      </c>
      <c r="BW29" s="99" t="s">
        <v>1967</v>
      </c>
      <c r="BX29" s="99" t="s">
        <v>1967</v>
      </c>
      <c r="BY29" s="99" t="s">
        <v>1967</v>
      </c>
      <c r="BZ29" s="99" t="s">
        <v>1967</v>
      </c>
      <c r="CA29" s="95">
        <v>8540</v>
      </c>
      <c r="CB29" s="95">
        <v>0</v>
      </c>
      <c r="CC29" s="95">
        <v>8540</v>
      </c>
      <c r="CD29" s="95">
        <v>0</v>
      </c>
      <c r="CE29" s="95">
        <v>0</v>
      </c>
      <c r="CF29" s="95">
        <v>0</v>
      </c>
      <c r="CG29" s="95">
        <v>0</v>
      </c>
      <c r="CH29" s="95">
        <v>0</v>
      </c>
      <c r="CI29" s="95">
        <v>0</v>
      </c>
      <c r="CJ29" s="95">
        <v>0</v>
      </c>
      <c r="CK29" s="95">
        <v>0</v>
      </c>
      <c r="CL29" s="95">
        <v>0</v>
      </c>
      <c r="CM29" s="95">
        <v>0</v>
      </c>
      <c r="CN29" s="95">
        <v>0</v>
      </c>
      <c r="CO29" s="95">
        <v>0</v>
      </c>
      <c r="CP29" s="95">
        <v>0</v>
      </c>
      <c r="CQ29" s="95">
        <v>0</v>
      </c>
      <c r="CR29" s="99" t="s">
        <v>1967</v>
      </c>
      <c r="CS29" s="99" t="s">
        <v>1967</v>
      </c>
      <c r="CT29" s="99" t="s">
        <v>1967</v>
      </c>
      <c r="CU29" s="95">
        <v>0</v>
      </c>
      <c r="CV29" s="95">
        <v>0</v>
      </c>
      <c r="CW29" s="95">
        <v>0</v>
      </c>
      <c r="CX29" s="95">
        <v>0</v>
      </c>
      <c r="CY29" s="95">
        <v>0</v>
      </c>
      <c r="CZ29" s="95">
        <v>0</v>
      </c>
      <c r="DA29" s="99" t="s">
        <v>1967</v>
      </c>
      <c r="DB29" s="99" t="s">
        <v>1967</v>
      </c>
      <c r="DC29" s="99" t="s">
        <v>1967</v>
      </c>
      <c r="DD29" s="95">
        <v>0</v>
      </c>
      <c r="DE29" s="95">
        <v>0</v>
      </c>
      <c r="DF29" s="95">
        <v>0</v>
      </c>
      <c r="DG29" s="95">
        <v>0</v>
      </c>
      <c r="DH29" s="103">
        <v>0</v>
      </c>
    </row>
    <row r="30" spans="1:112" s="89" customFormat="1" ht="15" customHeight="1">
      <c r="A30" s="96" t="s">
        <v>2002</v>
      </c>
      <c r="B30" s="97"/>
      <c r="C30" s="97"/>
      <c r="D30" s="97" t="s">
        <v>1972</v>
      </c>
      <c r="E30" s="95">
        <v>1535403.34</v>
      </c>
      <c r="F30" s="95">
        <v>1439420.36</v>
      </c>
      <c r="G30" s="95">
        <v>262737.5</v>
      </c>
      <c r="H30" s="95">
        <v>310891.5</v>
      </c>
      <c r="I30" s="95">
        <v>511565</v>
      </c>
      <c r="J30" s="95">
        <v>0</v>
      </c>
      <c r="K30" s="95">
        <v>1476</v>
      </c>
      <c r="L30" s="95">
        <v>0</v>
      </c>
      <c r="M30" s="95">
        <v>0</v>
      </c>
      <c r="N30" s="95">
        <v>65370.24</v>
      </c>
      <c r="O30" s="95">
        <v>17213.04</v>
      </c>
      <c r="P30" s="95">
        <v>1159.08</v>
      </c>
      <c r="Q30" s="95">
        <v>108942</v>
      </c>
      <c r="R30" s="95">
        <v>0</v>
      </c>
      <c r="S30" s="95">
        <v>160066</v>
      </c>
      <c r="T30" s="95">
        <v>55807.98</v>
      </c>
      <c r="U30" s="95">
        <v>11437.8</v>
      </c>
      <c r="V30" s="95">
        <v>0</v>
      </c>
      <c r="W30" s="95">
        <v>0</v>
      </c>
      <c r="X30" s="95">
        <v>427</v>
      </c>
      <c r="Y30" s="95">
        <v>0</v>
      </c>
      <c r="Z30" s="95">
        <v>0</v>
      </c>
      <c r="AA30" s="95">
        <v>3800</v>
      </c>
      <c r="AB30" s="95">
        <v>0</v>
      </c>
      <c r="AC30" s="95">
        <v>0</v>
      </c>
      <c r="AD30" s="95">
        <v>0</v>
      </c>
      <c r="AE30" s="95">
        <v>0</v>
      </c>
      <c r="AF30" s="95">
        <v>0</v>
      </c>
      <c r="AG30" s="95">
        <v>0</v>
      </c>
      <c r="AH30" s="95">
        <v>0</v>
      </c>
      <c r="AI30" s="95">
        <v>0</v>
      </c>
      <c r="AJ30" s="95">
        <v>1000</v>
      </c>
      <c r="AK30" s="95">
        <v>0</v>
      </c>
      <c r="AL30" s="95">
        <v>0</v>
      </c>
      <c r="AM30" s="95">
        <v>0</v>
      </c>
      <c r="AN30" s="95">
        <v>0</v>
      </c>
      <c r="AO30" s="95">
        <v>0</v>
      </c>
      <c r="AP30" s="95">
        <v>7170</v>
      </c>
      <c r="AQ30" s="95">
        <v>8500</v>
      </c>
      <c r="AR30" s="95">
        <v>23236.28</v>
      </c>
      <c r="AS30" s="95">
        <v>0</v>
      </c>
      <c r="AT30" s="95">
        <v>0</v>
      </c>
      <c r="AU30" s="95">
        <v>236.9</v>
      </c>
      <c r="AV30" s="95">
        <v>31635</v>
      </c>
      <c r="AW30" s="95">
        <v>0</v>
      </c>
      <c r="AX30" s="95">
        <v>6210</v>
      </c>
      <c r="AY30" s="95">
        <v>0</v>
      </c>
      <c r="AZ30" s="95">
        <v>0</v>
      </c>
      <c r="BA30" s="95">
        <v>0</v>
      </c>
      <c r="BB30" s="95">
        <v>0</v>
      </c>
      <c r="BC30" s="95">
        <v>0</v>
      </c>
      <c r="BD30" s="95">
        <v>0</v>
      </c>
      <c r="BE30" s="95">
        <v>23625</v>
      </c>
      <c r="BF30" s="95">
        <v>0</v>
      </c>
      <c r="BG30" s="95">
        <v>0</v>
      </c>
      <c r="BH30" s="95">
        <v>1800</v>
      </c>
      <c r="BI30" s="95">
        <v>0</v>
      </c>
      <c r="BJ30" s="95">
        <v>0</v>
      </c>
      <c r="BK30" s="95">
        <v>0</v>
      </c>
      <c r="BL30" s="95">
        <v>0</v>
      </c>
      <c r="BM30" s="95">
        <v>0</v>
      </c>
      <c r="BN30" s="99" t="s">
        <v>1967</v>
      </c>
      <c r="BO30" s="99" t="s">
        <v>1967</v>
      </c>
      <c r="BP30" s="99" t="s">
        <v>1967</v>
      </c>
      <c r="BQ30" s="99" t="s">
        <v>1967</v>
      </c>
      <c r="BR30" s="99" t="s">
        <v>1967</v>
      </c>
      <c r="BS30" s="99" t="s">
        <v>1967</v>
      </c>
      <c r="BT30" s="99" t="s">
        <v>1967</v>
      </c>
      <c r="BU30" s="99" t="s">
        <v>1967</v>
      </c>
      <c r="BV30" s="99" t="s">
        <v>1967</v>
      </c>
      <c r="BW30" s="99" t="s">
        <v>1967</v>
      </c>
      <c r="BX30" s="99" t="s">
        <v>1967</v>
      </c>
      <c r="BY30" s="99" t="s">
        <v>1967</v>
      </c>
      <c r="BZ30" s="99" t="s">
        <v>1967</v>
      </c>
      <c r="CA30" s="95">
        <v>8540</v>
      </c>
      <c r="CB30" s="95">
        <v>0</v>
      </c>
      <c r="CC30" s="95">
        <v>8540</v>
      </c>
      <c r="CD30" s="95">
        <v>0</v>
      </c>
      <c r="CE30" s="95">
        <v>0</v>
      </c>
      <c r="CF30" s="95">
        <v>0</v>
      </c>
      <c r="CG30" s="95">
        <v>0</v>
      </c>
      <c r="CH30" s="95">
        <v>0</v>
      </c>
      <c r="CI30" s="95">
        <v>0</v>
      </c>
      <c r="CJ30" s="95">
        <v>0</v>
      </c>
      <c r="CK30" s="95">
        <v>0</v>
      </c>
      <c r="CL30" s="95">
        <v>0</v>
      </c>
      <c r="CM30" s="95">
        <v>0</v>
      </c>
      <c r="CN30" s="95">
        <v>0</v>
      </c>
      <c r="CO30" s="95">
        <v>0</v>
      </c>
      <c r="CP30" s="95">
        <v>0</v>
      </c>
      <c r="CQ30" s="95">
        <v>0</v>
      </c>
      <c r="CR30" s="99" t="s">
        <v>1967</v>
      </c>
      <c r="CS30" s="99" t="s">
        <v>1967</v>
      </c>
      <c r="CT30" s="99" t="s">
        <v>1967</v>
      </c>
      <c r="CU30" s="95">
        <v>0</v>
      </c>
      <c r="CV30" s="95">
        <v>0</v>
      </c>
      <c r="CW30" s="95">
        <v>0</v>
      </c>
      <c r="CX30" s="95">
        <v>0</v>
      </c>
      <c r="CY30" s="95">
        <v>0</v>
      </c>
      <c r="CZ30" s="95">
        <v>0</v>
      </c>
      <c r="DA30" s="99" t="s">
        <v>1967</v>
      </c>
      <c r="DB30" s="99" t="s">
        <v>1967</v>
      </c>
      <c r="DC30" s="99" t="s">
        <v>1967</v>
      </c>
      <c r="DD30" s="95">
        <v>0</v>
      </c>
      <c r="DE30" s="95">
        <v>0</v>
      </c>
      <c r="DF30" s="95">
        <v>0</v>
      </c>
      <c r="DG30" s="95">
        <v>0</v>
      </c>
      <c r="DH30" s="103">
        <v>0</v>
      </c>
    </row>
    <row r="31" spans="1:112" s="89" customFormat="1" ht="15" customHeight="1">
      <c r="A31" s="96" t="s">
        <v>2003</v>
      </c>
      <c r="B31" s="97"/>
      <c r="C31" s="97"/>
      <c r="D31" s="97" t="s">
        <v>2004</v>
      </c>
      <c r="E31" s="95">
        <v>11087070.36</v>
      </c>
      <c r="F31" s="95">
        <v>10164744.24</v>
      </c>
      <c r="G31" s="95">
        <v>3028126.6</v>
      </c>
      <c r="H31" s="95">
        <v>3230032.62</v>
      </c>
      <c r="I31" s="95">
        <v>506833.17</v>
      </c>
      <c r="J31" s="95">
        <v>0</v>
      </c>
      <c r="K31" s="95">
        <v>0</v>
      </c>
      <c r="L31" s="95">
        <v>0</v>
      </c>
      <c r="M31" s="95">
        <v>983.84</v>
      </c>
      <c r="N31" s="95">
        <v>463172.47</v>
      </c>
      <c r="O31" s="95">
        <v>187254.33</v>
      </c>
      <c r="P31" s="95">
        <v>2678.81</v>
      </c>
      <c r="Q31" s="95">
        <v>1128049</v>
      </c>
      <c r="R31" s="95">
        <v>0</v>
      </c>
      <c r="S31" s="95">
        <v>1617613.4</v>
      </c>
      <c r="T31" s="95">
        <v>786369.88</v>
      </c>
      <c r="U31" s="95">
        <v>28771.8</v>
      </c>
      <c r="V31" s="95">
        <v>3740.8</v>
      </c>
      <c r="W31" s="95">
        <v>0</v>
      </c>
      <c r="X31" s="95">
        <v>69</v>
      </c>
      <c r="Y31" s="95">
        <v>0</v>
      </c>
      <c r="Z31" s="95">
        <v>0</v>
      </c>
      <c r="AA31" s="95">
        <v>12000</v>
      </c>
      <c r="AB31" s="95">
        <v>0</v>
      </c>
      <c r="AC31" s="95">
        <v>0</v>
      </c>
      <c r="AD31" s="95">
        <v>1895.7</v>
      </c>
      <c r="AE31" s="95">
        <v>0</v>
      </c>
      <c r="AF31" s="95">
        <v>0</v>
      </c>
      <c r="AG31" s="95">
        <v>0</v>
      </c>
      <c r="AH31" s="95">
        <v>0</v>
      </c>
      <c r="AI31" s="95">
        <v>100</v>
      </c>
      <c r="AJ31" s="95">
        <v>0</v>
      </c>
      <c r="AK31" s="95">
        <v>0</v>
      </c>
      <c r="AL31" s="95">
        <v>0</v>
      </c>
      <c r="AM31" s="95">
        <v>0</v>
      </c>
      <c r="AN31" s="95">
        <v>0</v>
      </c>
      <c r="AO31" s="95">
        <v>0</v>
      </c>
      <c r="AP31" s="95">
        <v>88000</v>
      </c>
      <c r="AQ31" s="95">
        <v>197538.5</v>
      </c>
      <c r="AR31" s="95">
        <v>306997.62</v>
      </c>
      <c r="AS31" s="95">
        <v>29587.06</v>
      </c>
      <c r="AT31" s="95">
        <v>0</v>
      </c>
      <c r="AU31" s="95">
        <v>117669.4</v>
      </c>
      <c r="AV31" s="95">
        <v>116465.44</v>
      </c>
      <c r="AW31" s="95">
        <v>0</v>
      </c>
      <c r="AX31" s="95">
        <v>11700</v>
      </c>
      <c r="AY31" s="95">
        <v>0</v>
      </c>
      <c r="AZ31" s="95">
        <v>0</v>
      </c>
      <c r="BA31" s="95">
        <v>98765</v>
      </c>
      <c r="BB31" s="95">
        <v>0</v>
      </c>
      <c r="BC31" s="95">
        <v>0</v>
      </c>
      <c r="BD31" s="95">
        <v>0</v>
      </c>
      <c r="BE31" s="95">
        <v>6000.44</v>
      </c>
      <c r="BF31" s="95">
        <v>0</v>
      </c>
      <c r="BG31" s="95">
        <v>0</v>
      </c>
      <c r="BH31" s="95">
        <v>0</v>
      </c>
      <c r="BI31" s="95">
        <v>0</v>
      </c>
      <c r="BJ31" s="95">
        <v>0</v>
      </c>
      <c r="BK31" s="95">
        <v>0</v>
      </c>
      <c r="BL31" s="95">
        <v>0</v>
      </c>
      <c r="BM31" s="95">
        <v>0</v>
      </c>
      <c r="BN31" s="99" t="s">
        <v>1967</v>
      </c>
      <c r="BO31" s="99" t="s">
        <v>1967</v>
      </c>
      <c r="BP31" s="99" t="s">
        <v>1967</v>
      </c>
      <c r="BQ31" s="99" t="s">
        <v>1967</v>
      </c>
      <c r="BR31" s="99" t="s">
        <v>1967</v>
      </c>
      <c r="BS31" s="99" t="s">
        <v>1967</v>
      </c>
      <c r="BT31" s="99" t="s">
        <v>1967</v>
      </c>
      <c r="BU31" s="99" t="s">
        <v>1967</v>
      </c>
      <c r="BV31" s="99" t="s">
        <v>1967</v>
      </c>
      <c r="BW31" s="99" t="s">
        <v>1967</v>
      </c>
      <c r="BX31" s="99" t="s">
        <v>1967</v>
      </c>
      <c r="BY31" s="99" t="s">
        <v>1967</v>
      </c>
      <c r="BZ31" s="99" t="s">
        <v>1967</v>
      </c>
      <c r="CA31" s="95">
        <v>19490.8</v>
      </c>
      <c r="CB31" s="95">
        <v>0</v>
      </c>
      <c r="CC31" s="95">
        <v>19490.8</v>
      </c>
      <c r="CD31" s="95">
        <v>0</v>
      </c>
      <c r="CE31" s="95">
        <v>0</v>
      </c>
      <c r="CF31" s="95">
        <v>0</v>
      </c>
      <c r="CG31" s="95">
        <v>0</v>
      </c>
      <c r="CH31" s="95">
        <v>0</v>
      </c>
      <c r="CI31" s="95">
        <v>0</v>
      </c>
      <c r="CJ31" s="95">
        <v>0</v>
      </c>
      <c r="CK31" s="95">
        <v>0</v>
      </c>
      <c r="CL31" s="95">
        <v>0</v>
      </c>
      <c r="CM31" s="95">
        <v>0</v>
      </c>
      <c r="CN31" s="95">
        <v>0</v>
      </c>
      <c r="CO31" s="95">
        <v>0</v>
      </c>
      <c r="CP31" s="95">
        <v>0</v>
      </c>
      <c r="CQ31" s="95">
        <v>0</v>
      </c>
      <c r="CR31" s="99" t="s">
        <v>1967</v>
      </c>
      <c r="CS31" s="99" t="s">
        <v>1967</v>
      </c>
      <c r="CT31" s="99" t="s">
        <v>1967</v>
      </c>
      <c r="CU31" s="95">
        <v>0</v>
      </c>
      <c r="CV31" s="95">
        <v>0</v>
      </c>
      <c r="CW31" s="95">
        <v>0</v>
      </c>
      <c r="CX31" s="95">
        <v>0</v>
      </c>
      <c r="CY31" s="95">
        <v>0</v>
      </c>
      <c r="CZ31" s="95">
        <v>0</v>
      </c>
      <c r="DA31" s="99" t="s">
        <v>1967</v>
      </c>
      <c r="DB31" s="99" t="s">
        <v>1967</v>
      </c>
      <c r="DC31" s="99" t="s">
        <v>1967</v>
      </c>
      <c r="DD31" s="95">
        <v>0</v>
      </c>
      <c r="DE31" s="95">
        <v>0</v>
      </c>
      <c r="DF31" s="95">
        <v>0</v>
      </c>
      <c r="DG31" s="95">
        <v>0</v>
      </c>
      <c r="DH31" s="103">
        <v>0</v>
      </c>
    </row>
    <row r="32" spans="1:112" s="89" customFormat="1" ht="15" customHeight="1">
      <c r="A32" s="96" t="s">
        <v>2005</v>
      </c>
      <c r="B32" s="97"/>
      <c r="C32" s="97"/>
      <c r="D32" s="97" t="s">
        <v>1972</v>
      </c>
      <c r="E32" s="95">
        <v>11081820.36</v>
      </c>
      <c r="F32" s="95">
        <v>10164744.24</v>
      </c>
      <c r="G32" s="95">
        <v>3028126.6</v>
      </c>
      <c r="H32" s="95">
        <v>3230032.62</v>
      </c>
      <c r="I32" s="95">
        <v>506833.17</v>
      </c>
      <c r="J32" s="95">
        <v>0</v>
      </c>
      <c r="K32" s="95">
        <v>0</v>
      </c>
      <c r="L32" s="95">
        <v>0</v>
      </c>
      <c r="M32" s="95">
        <v>983.84</v>
      </c>
      <c r="N32" s="95">
        <v>463172.47</v>
      </c>
      <c r="O32" s="95">
        <v>187254.33</v>
      </c>
      <c r="P32" s="95">
        <v>2678.81</v>
      </c>
      <c r="Q32" s="95">
        <v>1128049</v>
      </c>
      <c r="R32" s="95">
        <v>0</v>
      </c>
      <c r="S32" s="95">
        <v>1617613.4</v>
      </c>
      <c r="T32" s="95">
        <v>785719.88</v>
      </c>
      <c r="U32" s="95">
        <v>28771.8</v>
      </c>
      <c r="V32" s="95">
        <v>3740.8</v>
      </c>
      <c r="W32" s="95">
        <v>0</v>
      </c>
      <c r="X32" s="95">
        <v>69</v>
      </c>
      <c r="Y32" s="95">
        <v>0</v>
      </c>
      <c r="Z32" s="95">
        <v>0</v>
      </c>
      <c r="AA32" s="95">
        <v>12000</v>
      </c>
      <c r="AB32" s="95">
        <v>0</v>
      </c>
      <c r="AC32" s="95">
        <v>0</v>
      </c>
      <c r="AD32" s="95">
        <v>1895.7</v>
      </c>
      <c r="AE32" s="95">
        <v>0</v>
      </c>
      <c r="AF32" s="95">
        <v>0</v>
      </c>
      <c r="AG32" s="95">
        <v>0</v>
      </c>
      <c r="AH32" s="95">
        <v>0</v>
      </c>
      <c r="AI32" s="95">
        <v>100</v>
      </c>
      <c r="AJ32" s="95">
        <v>0</v>
      </c>
      <c r="AK32" s="95">
        <v>0</v>
      </c>
      <c r="AL32" s="95">
        <v>0</v>
      </c>
      <c r="AM32" s="95">
        <v>0</v>
      </c>
      <c r="AN32" s="95">
        <v>0</v>
      </c>
      <c r="AO32" s="95">
        <v>0</v>
      </c>
      <c r="AP32" s="95">
        <v>88000</v>
      </c>
      <c r="AQ32" s="95">
        <v>197538.5</v>
      </c>
      <c r="AR32" s="95">
        <v>306997.62</v>
      </c>
      <c r="AS32" s="95">
        <v>29587.06</v>
      </c>
      <c r="AT32" s="95">
        <v>0</v>
      </c>
      <c r="AU32" s="95">
        <v>117019.4</v>
      </c>
      <c r="AV32" s="95">
        <v>116465.44</v>
      </c>
      <c r="AW32" s="95">
        <v>0</v>
      </c>
      <c r="AX32" s="95">
        <v>11700</v>
      </c>
      <c r="AY32" s="95">
        <v>0</v>
      </c>
      <c r="AZ32" s="95">
        <v>0</v>
      </c>
      <c r="BA32" s="95">
        <v>98765</v>
      </c>
      <c r="BB32" s="95">
        <v>0</v>
      </c>
      <c r="BC32" s="95">
        <v>0</v>
      </c>
      <c r="BD32" s="95">
        <v>0</v>
      </c>
      <c r="BE32" s="95">
        <v>6000.44</v>
      </c>
      <c r="BF32" s="95">
        <v>0</v>
      </c>
      <c r="BG32" s="95">
        <v>0</v>
      </c>
      <c r="BH32" s="95">
        <v>0</v>
      </c>
      <c r="BI32" s="95">
        <v>0</v>
      </c>
      <c r="BJ32" s="95">
        <v>0</v>
      </c>
      <c r="BK32" s="95">
        <v>0</v>
      </c>
      <c r="BL32" s="95">
        <v>0</v>
      </c>
      <c r="BM32" s="95">
        <v>0</v>
      </c>
      <c r="BN32" s="99" t="s">
        <v>1967</v>
      </c>
      <c r="BO32" s="99" t="s">
        <v>1967</v>
      </c>
      <c r="BP32" s="99" t="s">
        <v>1967</v>
      </c>
      <c r="BQ32" s="99" t="s">
        <v>1967</v>
      </c>
      <c r="BR32" s="99" t="s">
        <v>1967</v>
      </c>
      <c r="BS32" s="99" t="s">
        <v>1967</v>
      </c>
      <c r="BT32" s="99" t="s">
        <v>1967</v>
      </c>
      <c r="BU32" s="99" t="s">
        <v>1967</v>
      </c>
      <c r="BV32" s="99" t="s">
        <v>1967</v>
      </c>
      <c r="BW32" s="99" t="s">
        <v>1967</v>
      </c>
      <c r="BX32" s="99" t="s">
        <v>1967</v>
      </c>
      <c r="BY32" s="99" t="s">
        <v>1967</v>
      </c>
      <c r="BZ32" s="99" t="s">
        <v>1967</v>
      </c>
      <c r="CA32" s="95">
        <v>14890.8</v>
      </c>
      <c r="CB32" s="95">
        <v>0</v>
      </c>
      <c r="CC32" s="95">
        <v>14890.8</v>
      </c>
      <c r="CD32" s="95">
        <v>0</v>
      </c>
      <c r="CE32" s="95">
        <v>0</v>
      </c>
      <c r="CF32" s="95">
        <v>0</v>
      </c>
      <c r="CG32" s="95">
        <v>0</v>
      </c>
      <c r="CH32" s="95">
        <v>0</v>
      </c>
      <c r="CI32" s="95">
        <v>0</v>
      </c>
      <c r="CJ32" s="95">
        <v>0</v>
      </c>
      <c r="CK32" s="95">
        <v>0</v>
      </c>
      <c r="CL32" s="95">
        <v>0</v>
      </c>
      <c r="CM32" s="95">
        <v>0</v>
      </c>
      <c r="CN32" s="95">
        <v>0</v>
      </c>
      <c r="CO32" s="95">
        <v>0</v>
      </c>
      <c r="CP32" s="95">
        <v>0</v>
      </c>
      <c r="CQ32" s="95">
        <v>0</v>
      </c>
      <c r="CR32" s="99" t="s">
        <v>1967</v>
      </c>
      <c r="CS32" s="99" t="s">
        <v>1967</v>
      </c>
      <c r="CT32" s="99" t="s">
        <v>1967</v>
      </c>
      <c r="CU32" s="95">
        <v>0</v>
      </c>
      <c r="CV32" s="95">
        <v>0</v>
      </c>
      <c r="CW32" s="95">
        <v>0</v>
      </c>
      <c r="CX32" s="95">
        <v>0</v>
      </c>
      <c r="CY32" s="95">
        <v>0</v>
      </c>
      <c r="CZ32" s="95">
        <v>0</v>
      </c>
      <c r="DA32" s="99" t="s">
        <v>1967</v>
      </c>
      <c r="DB32" s="99" t="s">
        <v>1967</v>
      </c>
      <c r="DC32" s="99" t="s">
        <v>1967</v>
      </c>
      <c r="DD32" s="95">
        <v>0</v>
      </c>
      <c r="DE32" s="95">
        <v>0</v>
      </c>
      <c r="DF32" s="95">
        <v>0</v>
      </c>
      <c r="DG32" s="95">
        <v>0</v>
      </c>
      <c r="DH32" s="103">
        <v>0</v>
      </c>
    </row>
    <row r="33" spans="1:112" s="89" customFormat="1" ht="15" customHeight="1">
      <c r="A33" s="96" t="s">
        <v>2006</v>
      </c>
      <c r="B33" s="97"/>
      <c r="C33" s="97"/>
      <c r="D33" s="97" t="s">
        <v>2007</v>
      </c>
      <c r="E33" s="95">
        <v>5250</v>
      </c>
      <c r="F33" s="95">
        <v>0</v>
      </c>
      <c r="G33" s="95">
        <v>0</v>
      </c>
      <c r="H33" s="95">
        <v>0</v>
      </c>
      <c r="I33" s="95">
        <v>0</v>
      </c>
      <c r="J33" s="95">
        <v>0</v>
      </c>
      <c r="K33" s="95">
        <v>0</v>
      </c>
      <c r="L33" s="95">
        <v>0</v>
      </c>
      <c r="M33" s="95">
        <v>0</v>
      </c>
      <c r="N33" s="95">
        <v>0</v>
      </c>
      <c r="O33" s="95">
        <v>0</v>
      </c>
      <c r="P33" s="95">
        <v>0</v>
      </c>
      <c r="Q33" s="95">
        <v>0</v>
      </c>
      <c r="R33" s="95">
        <v>0</v>
      </c>
      <c r="S33" s="95">
        <v>0</v>
      </c>
      <c r="T33" s="95">
        <v>650</v>
      </c>
      <c r="U33" s="95">
        <v>0</v>
      </c>
      <c r="V33" s="95">
        <v>0</v>
      </c>
      <c r="W33" s="95">
        <v>0</v>
      </c>
      <c r="X33" s="95">
        <v>0</v>
      </c>
      <c r="Y33" s="95">
        <v>0</v>
      </c>
      <c r="Z33" s="95">
        <v>0</v>
      </c>
      <c r="AA33" s="95">
        <v>0</v>
      </c>
      <c r="AB33" s="95">
        <v>0</v>
      </c>
      <c r="AC33" s="95">
        <v>0</v>
      </c>
      <c r="AD33" s="95">
        <v>0</v>
      </c>
      <c r="AE33" s="95">
        <v>0</v>
      </c>
      <c r="AF33" s="95">
        <v>0</v>
      </c>
      <c r="AG33" s="95">
        <v>0</v>
      </c>
      <c r="AH33" s="95">
        <v>0</v>
      </c>
      <c r="AI33" s="95">
        <v>0</v>
      </c>
      <c r="AJ33" s="95">
        <v>0</v>
      </c>
      <c r="AK33" s="95">
        <v>0</v>
      </c>
      <c r="AL33" s="95">
        <v>0</v>
      </c>
      <c r="AM33" s="95">
        <v>0</v>
      </c>
      <c r="AN33" s="95">
        <v>0</v>
      </c>
      <c r="AO33" s="95">
        <v>0</v>
      </c>
      <c r="AP33" s="95">
        <v>0</v>
      </c>
      <c r="AQ33" s="95">
        <v>0</v>
      </c>
      <c r="AR33" s="95">
        <v>0</v>
      </c>
      <c r="AS33" s="95">
        <v>0</v>
      </c>
      <c r="AT33" s="95">
        <v>0</v>
      </c>
      <c r="AU33" s="95">
        <v>650</v>
      </c>
      <c r="AV33" s="95">
        <v>0</v>
      </c>
      <c r="AW33" s="95">
        <v>0</v>
      </c>
      <c r="AX33" s="95">
        <v>0</v>
      </c>
      <c r="AY33" s="95">
        <v>0</v>
      </c>
      <c r="AZ33" s="95">
        <v>0</v>
      </c>
      <c r="BA33" s="95">
        <v>0</v>
      </c>
      <c r="BB33" s="95">
        <v>0</v>
      </c>
      <c r="BC33" s="95">
        <v>0</v>
      </c>
      <c r="BD33" s="95">
        <v>0</v>
      </c>
      <c r="BE33" s="95">
        <v>0</v>
      </c>
      <c r="BF33" s="95">
        <v>0</v>
      </c>
      <c r="BG33" s="95">
        <v>0</v>
      </c>
      <c r="BH33" s="95">
        <v>0</v>
      </c>
      <c r="BI33" s="95">
        <v>0</v>
      </c>
      <c r="BJ33" s="95">
        <v>0</v>
      </c>
      <c r="BK33" s="95">
        <v>0</v>
      </c>
      <c r="BL33" s="95">
        <v>0</v>
      </c>
      <c r="BM33" s="95">
        <v>0</v>
      </c>
      <c r="BN33" s="99" t="s">
        <v>1967</v>
      </c>
      <c r="BO33" s="99" t="s">
        <v>1967</v>
      </c>
      <c r="BP33" s="99" t="s">
        <v>1967</v>
      </c>
      <c r="BQ33" s="99" t="s">
        <v>1967</v>
      </c>
      <c r="BR33" s="99" t="s">
        <v>1967</v>
      </c>
      <c r="BS33" s="99" t="s">
        <v>1967</v>
      </c>
      <c r="BT33" s="99" t="s">
        <v>1967</v>
      </c>
      <c r="BU33" s="99" t="s">
        <v>1967</v>
      </c>
      <c r="BV33" s="99" t="s">
        <v>1967</v>
      </c>
      <c r="BW33" s="99" t="s">
        <v>1967</v>
      </c>
      <c r="BX33" s="99" t="s">
        <v>1967</v>
      </c>
      <c r="BY33" s="99" t="s">
        <v>1967</v>
      </c>
      <c r="BZ33" s="99" t="s">
        <v>1967</v>
      </c>
      <c r="CA33" s="95">
        <v>4600</v>
      </c>
      <c r="CB33" s="95">
        <v>0</v>
      </c>
      <c r="CC33" s="95">
        <v>4600</v>
      </c>
      <c r="CD33" s="95">
        <v>0</v>
      </c>
      <c r="CE33" s="95">
        <v>0</v>
      </c>
      <c r="CF33" s="95">
        <v>0</v>
      </c>
      <c r="CG33" s="95">
        <v>0</v>
      </c>
      <c r="CH33" s="95">
        <v>0</v>
      </c>
      <c r="CI33" s="95">
        <v>0</v>
      </c>
      <c r="CJ33" s="95">
        <v>0</v>
      </c>
      <c r="CK33" s="95">
        <v>0</v>
      </c>
      <c r="CL33" s="95">
        <v>0</v>
      </c>
      <c r="CM33" s="95">
        <v>0</v>
      </c>
      <c r="CN33" s="95">
        <v>0</v>
      </c>
      <c r="CO33" s="95">
        <v>0</v>
      </c>
      <c r="CP33" s="95">
        <v>0</v>
      </c>
      <c r="CQ33" s="95">
        <v>0</v>
      </c>
      <c r="CR33" s="99" t="s">
        <v>1967</v>
      </c>
      <c r="CS33" s="99" t="s">
        <v>1967</v>
      </c>
      <c r="CT33" s="99" t="s">
        <v>1967</v>
      </c>
      <c r="CU33" s="95">
        <v>0</v>
      </c>
      <c r="CV33" s="95">
        <v>0</v>
      </c>
      <c r="CW33" s="95">
        <v>0</v>
      </c>
      <c r="CX33" s="95">
        <v>0</v>
      </c>
      <c r="CY33" s="95">
        <v>0</v>
      </c>
      <c r="CZ33" s="95">
        <v>0</v>
      </c>
      <c r="DA33" s="99" t="s">
        <v>1967</v>
      </c>
      <c r="DB33" s="99" t="s">
        <v>1967</v>
      </c>
      <c r="DC33" s="99" t="s">
        <v>1967</v>
      </c>
      <c r="DD33" s="95">
        <v>0</v>
      </c>
      <c r="DE33" s="95">
        <v>0</v>
      </c>
      <c r="DF33" s="95">
        <v>0</v>
      </c>
      <c r="DG33" s="95">
        <v>0</v>
      </c>
      <c r="DH33" s="103">
        <v>0</v>
      </c>
    </row>
    <row r="34" spans="1:112" s="89" customFormat="1" ht="15" customHeight="1">
      <c r="A34" s="96" t="s">
        <v>2008</v>
      </c>
      <c r="B34" s="97"/>
      <c r="C34" s="97"/>
      <c r="D34" s="97" t="s">
        <v>2009</v>
      </c>
      <c r="E34" s="95">
        <v>1203562.37</v>
      </c>
      <c r="F34" s="95">
        <v>1124540.3</v>
      </c>
      <c r="G34" s="95">
        <v>311146</v>
      </c>
      <c r="H34" s="95">
        <v>281958</v>
      </c>
      <c r="I34" s="95">
        <v>134460</v>
      </c>
      <c r="J34" s="95">
        <v>0</v>
      </c>
      <c r="K34" s="95">
        <v>53431</v>
      </c>
      <c r="L34" s="95">
        <v>0</v>
      </c>
      <c r="M34" s="95">
        <v>0</v>
      </c>
      <c r="N34" s="95">
        <v>45213.86</v>
      </c>
      <c r="O34" s="95">
        <v>11561.86</v>
      </c>
      <c r="P34" s="95">
        <v>1418.98</v>
      </c>
      <c r="Q34" s="95">
        <v>110221.6</v>
      </c>
      <c r="R34" s="95">
        <v>0</v>
      </c>
      <c r="S34" s="95">
        <v>175129</v>
      </c>
      <c r="T34" s="95">
        <v>79022.07</v>
      </c>
      <c r="U34" s="95">
        <v>13802.6</v>
      </c>
      <c r="V34" s="95">
        <v>0</v>
      </c>
      <c r="W34" s="95">
        <v>0</v>
      </c>
      <c r="X34" s="95">
        <v>225</v>
      </c>
      <c r="Y34" s="95">
        <v>0</v>
      </c>
      <c r="Z34" s="95">
        <v>0</v>
      </c>
      <c r="AA34" s="95">
        <v>1000</v>
      </c>
      <c r="AB34" s="95">
        <v>0</v>
      </c>
      <c r="AC34" s="95">
        <v>0</v>
      </c>
      <c r="AD34" s="95">
        <v>0</v>
      </c>
      <c r="AE34" s="95">
        <v>0</v>
      </c>
      <c r="AF34" s="95">
        <v>0</v>
      </c>
      <c r="AG34" s="95">
        <v>0</v>
      </c>
      <c r="AH34" s="95">
        <v>0</v>
      </c>
      <c r="AI34" s="95">
        <v>150</v>
      </c>
      <c r="AJ34" s="95">
        <v>0</v>
      </c>
      <c r="AK34" s="95">
        <v>0</v>
      </c>
      <c r="AL34" s="95">
        <v>0</v>
      </c>
      <c r="AM34" s="95">
        <v>0</v>
      </c>
      <c r="AN34" s="95">
        <v>0</v>
      </c>
      <c r="AO34" s="95">
        <v>0</v>
      </c>
      <c r="AP34" s="95">
        <v>7400</v>
      </c>
      <c r="AQ34" s="95">
        <v>13975</v>
      </c>
      <c r="AR34" s="95">
        <v>41999.47</v>
      </c>
      <c r="AS34" s="95">
        <v>0</v>
      </c>
      <c r="AT34" s="95">
        <v>0</v>
      </c>
      <c r="AU34" s="95">
        <v>470</v>
      </c>
      <c r="AV34" s="95">
        <v>0</v>
      </c>
      <c r="AW34" s="95">
        <v>0</v>
      </c>
      <c r="AX34" s="95">
        <v>0</v>
      </c>
      <c r="AY34" s="95">
        <v>0</v>
      </c>
      <c r="AZ34" s="95">
        <v>0</v>
      </c>
      <c r="BA34" s="95">
        <v>0</v>
      </c>
      <c r="BB34" s="95">
        <v>0</v>
      </c>
      <c r="BC34" s="95">
        <v>0</v>
      </c>
      <c r="BD34" s="95">
        <v>0</v>
      </c>
      <c r="BE34" s="95">
        <v>0</v>
      </c>
      <c r="BF34" s="95">
        <v>0</v>
      </c>
      <c r="BG34" s="95">
        <v>0</v>
      </c>
      <c r="BH34" s="95">
        <v>0</v>
      </c>
      <c r="BI34" s="95">
        <v>0</v>
      </c>
      <c r="BJ34" s="95">
        <v>0</v>
      </c>
      <c r="BK34" s="95">
        <v>0</v>
      </c>
      <c r="BL34" s="95">
        <v>0</v>
      </c>
      <c r="BM34" s="95">
        <v>0</v>
      </c>
      <c r="BN34" s="99" t="s">
        <v>1967</v>
      </c>
      <c r="BO34" s="99" t="s">
        <v>1967</v>
      </c>
      <c r="BP34" s="99" t="s">
        <v>1967</v>
      </c>
      <c r="BQ34" s="99" t="s">
        <v>1967</v>
      </c>
      <c r="BR34" s="99" t="s">
        <v>1967</v>
      </c>
      <c r="BS34" s="99" t="s">
        <v>1967</v>
      </c>
      <c r="BT34" s="99" t="s">
        <v>1967</v>
      </c>
      <c r="BU34" s="99" t="s">
        <v>1967</v>
      </c>
      <c r="BV34" s="99" t="s">
        <v>1967</v>
      </c>
      <c r="BW34" s="99" t="s">
        <v>1967</v>
      </c>
      <c r="BX34" s="99" t="s">
        <v>1967</v>
      </c>
      <c r="BY34" s="99" t="s">
        <v>1967</v>
      </c>
      <c r="BZ34" s="99" t="s">
        <v>1967</v>
      </c>
      <c r="CA34" s="95">
        <v>0</v>
      </c>
      <c r="CB34" s="95">
        <v>0</v>
      </c>
      <c r="CC34" s="95">
        <v>0</v>
      </c>
      <c r="CD34" s="95">
        <v>0</v>
      </c>
      <c r="CE34" s="95">
        <v>0</v>
      </c>
      <c r="CF34" s="95">
        <v>0</v>
      </c>
      <c r="CG34" s="95">
        <v>0</v>
      </c>
      <c r="CH34" s="95">
        <v>0</v>
      </c>
      <c r="CI34" s="95">
        <v>0</v>
      </c>
      <c r="CJ34" s="95">
        <v>0</v>
      </c>
      <c r="CK34" s="95">
        <v>0</v>
      </c>
      <c r="CL34" s="95">
        <v>0</v>
      </c>
      <c r="CM34" s="95">
        <v>0</v>
      </c>
      <c r="CN34" s="95">
        <v>0</v>
      </c>
      <c r="CO34" s="95">
        <v>0</v>
      </c>
      <c r="CP34" s="95">
        <v>0</v>
      </c>
      <c r="CQ34" s="95">
        <v>0</v>
      </c>
      <c r="CR34" s="99" t="s">
        <v>1967</v>
      </c>
      <c r="CS34" s="99" t="s">
        <v>1967</v>
      </c>
      <c r="CT34" s="99" t="s">
        <v>1967</v>
      </c>
      <c r="CU34" s="95">
        <v>0</v>
      </c>
      <c r="CV34" s="95">
        <v>0</v>
      </c>
      <c r="CW34" s="95">
        <v>0</v>
      </c>
      <c r="CX34" s="95">
        <v>0</v>
      </c>
      <c r="CY34" s="95">
        <v>0</v>
      </c>
      <c r="CZ34" s="95">
        <v>0</v>
      </c>
      <c r="DA34" s="99" t="s">
        <v>1967</v>
      </c>
      <c r="DB34" s="99" t="s">
        <v>1967</v>
      </c>
      <c r="DC34" s="99" t="s">
        <v>1967</v>
      </c>
      <c r="DD34" s="95">
        <v>0</v>
      </c>
      <c r="DE34" s="95">
        <v>0</v>
      </c>
      <c r="DF34" s="95">
        <v>0</v>
      </c>
      <c r="DG34" s="95">
        <v>0</v>
      </c>
      <c r="DH34" s="103">
        <v>0</v>
      </c>
    </row>
    <row r="35" spans="1:112" s="89" customFormat="1" ht="15" customHeight="1">
      <c r="A35" s="96" t="s">
        <v>2010</v>
      </c>
      <c r="B35" s="97"/>
      <c r="C35" s="97"/>
      <c r="D35" s="97" t="s">
        <v>1972</v>
      </c>
      <c r="E35" s="95">
        <v>1203562.37</v>
      </c>
      <c r="F35" s="95">
        <v>1124540.3</v>
      </c>
      <c r="G35" s="95">
        <v>311146</v>
      </c>
      <c r="H35" s="95">
        <v>281958</v>
      </c>
      <c r="I35" s="95">
        <v>134460</v>
      </c>
      <c r="J35" s="95">
        <v>0</v>
      </c>
      <c r="K35" s="95">
        <v>53431</v>
      </c>
      <c r="L35" s="95">
        <v>0</v>
      </c>
      <c r="M35" s="95">
        <v>0</v>
      </c>
      <c r="N35" s="95">
        <v>45213.86</v>
      </c>
      <c r="O35" s="95">
        <v>11561.86</v>
      </c>
      <c r="P35" s="95">
        <v>1418.98</v>
      </c>
      <c r="Q35" s="95">
        <v>110221.6</v>
      </c>
      <c r="R35" s="95">
        <v>0</v>
      </c>
      <c r="S35" s="95">
        <v>175129</v>
      </c>
      <c r="T35" s="95">
        <v>79022.07</v>
      </c>
      <c r="U35" s="95">
        <v>13802.6</v>
      </c>
      <c r="V35" s="95">
        <v>0</v>
      </c>
      <c r="W35" s="95">
        <v>0</v>
      </c>
      <c r="X35" s="95">
        <v>225</v>
      </c>
      <c r="Y35" s="95">
        <v>0</v>
      </c>
      <c r="Z35" s="95">
        <v>0</v>
      </c>
      <c r="AA35" s="95">
        <v>1000</v>
      </c>
      <c r="AB35" s="95">
        <v>0</v>
      </c>
      <c r="AC35" s="95">
        <v>0</v>
      </c>
      <c r="AD35" s="95">
        <v>0</v>
      </c>
      <c r="AE35" s="95">
        <v>0</v>
      </c>
      <c r="AF35" s="95">
        <v>0</v>
      </c>
      <c r="AG35" s="95">
        <v>0</v>
      </c>
      <c r="AH35" s="95">
        <v>0</v>
      </c>
      <c r="AI35" s="95">
        <v>150</v>
      </c>
      <c r="AJ35" s="95">
        <v>0</v>
      </c>
      <c r="AK35" s="95">
        <v>0</v>
      </c>
      <c r="AL35" s="95">
        <v>0</v>
      </c>
      <c r="AM35" s="95">
        <v>0</v>
      </c>
      <c r="AN35" s="95">
        <v>0</v>
      </c>
      <c r="AO35" s="95">
        <v>0</v>
      </c>
      <c r="AP35" s="95">
        <v>7400</v>
      </c>
      <c r="AQ35" s="95">
        <v>13975</v>
      </c>
      <c r="AR35" s="95">
        <v>41999.47</v>
      </c>
      <c r="AS35" s="95">
        <v>0</v>
      </c>
      <c r="AT35" s="95">
        <v>0</v>
      </c>
      <c r="AU35" s="95">
        <v>470</v>
      </c>
      <c r="AV35" s="95">
        <v>0</v>
      </c>
      <c r="AW35" s="95">
        <v>0</v>
      </c>
      <c r="AX35" s="95">
        <v>0</v>
      </c>
      <c r="AY35" s="95">
        <v>0</v>
      </c>
      <c r="AZ35" s="95">
        <v>0</v>
      </c>
      <c r="BA35" s="95">
        <v>0</v>
      </c>
      <c r="BB35" s="95">
        <v>0</v>
      </c>
      <c r="BC35" s="95">
        <v>0</v>
      </c>
      <c r="BD35" s="95">
        <v>0</v>
      </c>
      <c r="BE35" s="95">
        <v>0</v>
      </c>
      <c r="BF35" s="95">
        <v>0</v>
      </c>
      <c r="BG35" s="95">
        <v>0</v>
      </c>
      <c r="BH35" s="95">
        <v>0</v>
      </c>
      <c r="BI35" s="95">
        <v>0</v>
      </c>
      <c r="BJ35" s="95">
        <v>0</v>
      </c>
      <c r="BK35" s="95">
        <v>0</v>
      </c>
      <c r="BL35" s="95">
        <v>0</v>
      </c>
      <c r="BM35" s="95">
        <v>0</v>
      </c>
      <c r="BN35" s="99" t="s">
        <v>1967</v>
      </c>
      <c r="BO35" s="99" t="s">
        <v>1967</v>
      </c>
      <c r="BP35" s="99" t="s">
        <v>1967</v>
      </c>
      <c r="BQ35" s="99" t="s">
        <v>1967</v>
      </c>
      <c r="BR35" s="99" t="s">
        <v>1967</v>
      </c>
      <c r="BS35" s="99" t="s">
        <v>1967</v>
      </c>
      <c r="BT35" s="99" t="s">
        <v>1967</v>
      </c>
      <c r="BU35" s="99" t="s">
        <v>1967</v>
      </c>
      <c r="BV35" s="99" t="s">
        <v>1967</v>
      </c>
      <c r="BW35" s="99" t="s">
        <v>1967</v>
      </c>
      <c r="BX35" s="99" t="s">
        <v>1967</v>
      </c>
      <c r="BY35" s="99" t="s">
        <v>1967</v>
      </c>
      <c r="BZ35" s="99" t="s">
        <v>1967</v>
      </c>
      <c r="CA35" s="95">
        <v>0</v>
      </c>
      <c r="CB35" s="95">
        <v>0</v>
      </c>
      <c r="CC35" s="95">
        <v>0</v>
      </c>
      <c r="CD35" s="95">
        <v>0</v>
      </c>
      <c r="CE35" s="95">
        <v>0</v>
      </c>
      <c r="CF35" s="95">
        <v>0</v>
      </c>
      <c r="CG35" s="95">
        <v>0</v>
      </c>
      <c r="CH35" s="95">
        <v>0</v>
      </c>
      <c r="CI35" s="95">
        <v>0</v>
      </c>
      <c r="CJ35" s="95">
        <v>0</v>
      </c>
      <c r="CK35" s="95">
        <v>0</v>
      </c>
      <c r="CL35" s="95">
        <v>0</v>
      </c>
      <c r="CM35" s="95">
        <v>0</v>
      </c>
      <c r="CN35" s="95">
        <v>0</v>
      </c>
      <c r="CO35" s="95">
        <v>0</v>
      </c>
      <c r="CP35" s="95">
        <v>0</v>
      </c>
      <c r="CQ35" s="95">
        <v>0</v>
      </c>
      <c r="CR35" s="99" t="s">
        <v>1967</v>
      </c>
      <c r="CS35" s="99" t="s">
        <v>1967</v>
      </c>
      <c r="CT35" s="99" t="s">
        <v>1967</v>
      </c>
      <c r="CU35" s="95">
        <v>0</v>
      </c>
      <c r="CV35" s="95">
        <v>0</v>
      </c>
      <c r="CW35" s="95">
        <v>0</v>
      </c>
      <c r="CX35" s="95">
        <v>0</v>
      </c>
      <c r="CY35" s="95">
        <v>0</v>
      </c>
      <c r="CZ35" s="95">
        <v>0</v>
      </c>
      <c r="DA35" s="99" t="s">
        <v>1967</v>
      </c>
      <c r="DB35" s="99" t="s">
        <v>1967</v>
      </c>
      <c r="DC35" s="99" t="s">
        <v>1967</v>
      </c>
      <c r="DD35" s="95">
        <v>0</v>
      </c>
      <c r="DE35" s="95">
        <v>0</v>
      </c>
      <c r="DF35" s="95">
        <v>0</v>
      </c>
      <c r="DG35" s="95">
        <v>0</v>
      </c>
      <c r="DH35" s="103">
        <v>0</v>
      </c>
    </row>
    <row r="36" spans="1:112" s="89" customFormat="1" ht="15" customHeight="1">
      <c r="A36" s="96" t="s">
        <v>2011</v>
      </c>
      <c r="B36" s="97"/>
      <c r="C36" s="97"/>
      <c r="D36" s="97" t="s">
        <v>2012</v>
      </c>
      <c r="E36" s="95">
        <v>1077290.77</v>
      </c>
      <c r="F36" s="95">
        <v>623507.15</v>
      </c>
      <c r="G36" s="95">
        <v>174276</v>
      </c>
      <c r="H36" s="95">
        <v>150222</v>
      </c>
      <c r="I36" s="95">
        <v>92263</v>
      </c>
      <c r="J36" s="95">
        <v>0</v>
      </c>
      <c r="K36" s="95">
        <v>0</v>
      </c>
      <c r="L36" s="95">
        <v>0</v>
      </c>
      <c r="M36" s="95">
        <v>0</v>
      </c>
      <c r="N36" s="95">
        <v>46135.97</v>
      </c>
      <c r="O36" s="95">
        <v>12594.68</v>
      </c>
      <c r="P36" s="95">
        <v>531.5</v>
      </c>
      <c r="Q36" s="95">
        <v>63484</v>
      </c>
      <c r="R36" s="95">
        <v>0</v>
      </c>
      <c r="S36" s="95">
        <v>84000</v>
      </c>
      <c r="T36" s="95">
        <v>60173.32</v>
      </c>
      <c r="U36" s="95">
        <v>8309.5</v>
      </c>
      <c r="V36" s="95">
        <v>0</v>
      </c>
      <c r="W36" s="95">
        <v>0</v>
      </c>
      <c r="X36" s="95">
        <v>170</v>
      </c>
      <c r="Y36" s="95">
        <v>0</v>
      </c>
      <c r="Z36" s="95">
        <v>0</v>
      </c>
      <c r="AA36" s="95">
        <v>4443.06</v>
      </c>
      <c r="AB36" s="95">
        <v>0</v>
      </c>
      <c r="AC36" s="95">
        <v>0</v>
      </c>
      <c r="AD36" s="95">
        <v>0</v>
      </c>
      <c r="AE36" s="95">
        <v>0</v>
      </c>
      <c r="AF36" s="95">
        <v>0</v>
      </c>
      <c r="AG36" s="95">
        <v>0</v>
      </c>
      <c r="AH36" s="95">
        <v>0</v>
      </c>
      <c r="AI36" s="95">
        <v>0</v>
      </c>
      <c r="AJ36" s="95">
        <v>0</v>
      </c>
      <c r="AK36" s="95">
        <v>0</v>
      </c>
      <c r="AL36" s="95">
        <v>0</v>
      </c>
      <c r="AM36" s="95">
        <v>0</v>
      </c>
      <c r="AN36" s="95">
        <v>0</v>
      </c>
      <c r="AO36" s="95">
        <v>0</v>
      </c>
      <c r="AP36" s="95">
        <v>5300</v>
      </c>
      <c r="AQ36" s="95">
        <v>0</v>
      </c>
      <c r="AR36" s="95">
        <v>41950.76</v>
      </c>
      <c r="AS36" s="95">
        <v>0</v>
      </c>
      <c r="AT36" s="95">
        <v>0</v>
      </c>
      <c r="AU36" s="95">
        <v>0</v>
      </c>
      <c r="AV36" s="95">
        <v>393610.3</v>
      </c>
      <c r="AW36" s="95">
        <v>0</v>
      </c>
      <c r="AX36" s="95">
        <v>13056</v>
      </c>
      <c r="AY36" s="95">
        <v>0</v>
      </c>
      <c r="AZ36" s="95">
        <v>374264.8</v>
      </c>
      <c r="BA36" s="95">
        <v>0</v>
      </c>
      <c r="BB36" s="95">
        <v>0</v>
      </c>
      <c r="BC36" s="95">
        <v>0</v>
      </c>
      <c r="BD36" s="95">
        <v>0</v>
      </c>
      <c r="BE36" s="95">
        <v>5250</v>
      </c>
      <c r="BF36" s="95">
        <v>0</v>
      </c>
      <c r="BG36" s="95">
        <v>0</v>
      </c>
      <c r="BH36" s="95">
        <v>1039.5</v>
      </c>
      <c r="BI36" s="95">
        <v>0</v>
      </c>
      <c r="BJ36" s="95">
        <v>0</v>
      </c>
      <c r="BK36" s="95">
        <v>0</v>
      </c>
      <c r="BL36" s="95">
        <v>0</v>
      </c>
      <c r="BM36" s="95">
        <v>0</v>
      </c>
      <c r="BN36" s="99" t="s">
        <v>1967</v>
      </c>
      <c r="BO36" s="99" t="s">
        <v>1967</v>
      </c>
      <c r="BP36" s="99" t="s">
        <v>1967</v>
      </c>
      <c r="BQ36" s="99" t="s">
        <v>1967</v>
      </c>
      <c r="BR36" s="99" t="s">
        <v>1967</v>
      </c>
      <c r="BS36" s="99" t="s">
        <v>1967</v>
      </c>
      <c r="BT36" s="99" t="s">
        <v>1967</v>
      </c>
      <c r="BU36" s="99" t="s">
        <v>1967</v>
      </c>
      <c r="BV36" s="99" t="s">
        <v>1967</v>
      </c>
      <c r="BW36" s="99" t="s">
        <v>1967</v>
      </c>
      <c r="BX36" s="99" t="s">
        <v>1967</v>
      </c>
      <c r="BY36" s="99" t="s">
        <v>1967</v>
      </c>
      <c r="BZ36" s="99" t="s">
        <v>1967</v>
      </c>
      <c r="CA36" s="95">
        <v>0</v>
      </c>
      <c r="CB36" s="95">
        <v>0</v>
      </c>
      <c r="CC36" s="95">
        <v>0</v>
      </c>
      <c r="CD36" s="95">
        <v>0</v>
      </c>
      <c r="CE36" s="95">
        <v>0</v>
      </c>
      <c r="CF36" s="95">
        <v>0</v>
      </c>
      <c r="CG36" s="95">
        <v>0</v>
      </c>
      <c r="CH36" s="95">
        <v>0</v>
      </c>
      <c r="CI36" s="95">
        <v>0</v>
      </c>
      <c r="CJ36" s="95">
        <v>0</v>
      </c>
      <c r="CK36" s="95">
        <v>0</v>
      </c>
      <c r="CL36" s="95">
        <v>0</v>
      </c>
      <c r="CM36" s="95">
        <v>0</v>
      </c>
      <c r="CN36" s="95">
        <v>0</v>
      </c>
      <c r="CO36" s="95">
        <v>0</v>
      </c>
      <c r="CP36" s="95">
        <v>0</v>
      </c>
      <c r="CQ36" s="95">
        <v>0</v>
      </c>
      <c r="CR36" s="99" t="s">
        <v>1967</v>
      </c>
      <c r="CS36" s="99" t="s">
        <v>1967</v>
      </c>
      <c r="CT36" s="99" t="s">
        <v>1967</v>
      </c>
      <c r="CU36" s="95">
        <v>0</v>
      </c>
      <c r="CV36" s="95">
        <v>0</v>
      </c>
      <c r="CW36" s="95">
        <v>0</v>
      </c>
      <c r="CX36" s="95">
        <v>0</v>
      </c>
      <c r="CY36" s="95">
        <v>0</v>
      </c>
      <c r="CZ36" s="95">
        <v>0</v>
      </c>
      <c r="DA36" s="99" t="s">
        <v>1967</v>
      </c>
      <c r="DB36" s="99" t="s">
        <v>1967</v>
      </c>
      <c r="DC36" s="99" t="s">
        <v>1967</v>
      </c>
      <c r="DD36" s="95">
        <v>0</v>
      </c>
      <c r="DE36" s="95">
        <v>0</v>
      </c>
      <c r="DF36" s="95">
        <v>0</v>
      </c>
      <c r="DG36" s="95">
        <v>0</v>
      </c>
      <c r="DH36" s="103">
        <v>0</v>
      </c>
    </row>
    <row r="37" spans="1:112" s="89" customFormat="1" ht="15" customHeight="1">
      <c r="A37" s="96" t="s">
        <v>2013</v>
      </c>
      <c r="B37" s="97"/>
      <c r="C37" s="97"/>
      <c r="D37" s="97" t="s">
        <v>1972</v>
      </c>
      <c r="E37" s="95">
        <v>1077290.77</v>
      </c>
      <c r="F37" s="95">
        <v>623507.15</v>
      </c>
      <c r="G37" s="95">
        <v>174276</v>
      </c>
      <c r="H37" s="95">
        <v>150222</v>
      </c>
      <c r="I37" s="95">
        <v>92263</v>
      </c>
      <c r="J37" s="95">
        <v>0</v>
      </c>
      <c r="K37" s="95">
        <v>0</v>
      </c>
      <c r="L37" s="95">
        <v>0</v>
      </c>
      <c r="M37" s="95">
        <v>0</v>
      </c>
      <c r="N37" s="95">
        <v>46135.97</v>
      </c>
      <c r="O37" s="95">
        <v>12594.68</v>
      </c>
      <c r="P37" s="95">
        <v>531.5</v>
      </c>
      <c r="Q37" s="95">
        <v>63484</v>
      </c>
      <c r="R37" s="95">
        <v>0</v>
      </c>
      <c r="S37" s="95">
        <v>84000</v>
      </c>
      <c r="T37" s="95">
        <v>60173.32</v>
      </c>
      <c r="U37" s="95">
        <v>8309.5</v>
      </c>
      <c r="V37" s="95">
        <v>0</v>
      </c>
      <c r="W37" s="95">
        <v>0</v>
      </c>
      <c r="X37" s="95">
        <v>170</v>
      </c>
      <c r="Y37" s="95">
        <v>0</v>
      </c>
      <c r="Z37" s="95">
        <v>0</v>
      </c>
      <c r="AA37" s="95">
        <v>4443.06</v>
      </c>
      <c r="AB37" s="95">
        <v>0</v>
      </c>
      <c r="AC37" s="95">
        <v>0</v>
      </c>
      <c r="AD37" s="95">
        <v>0</v>
      </c>
      <c r="AE37" s="95">
        <v>0</v>
      </c>
      <c r="AF37" s="95">
        <v>0</v>
      </c>
      <c r="AG37" s="95">
        <v>0</v>
      </c>
      <c r="AH37" s="95">
        <v>0</v>
      </c>
      <c r="AI37" s="95">
        <v>0</v>
      </c>
      <c r="AJ37" s="95">
        <v>0</v>
      </c>
      <c r="AK37" s="95">
        <v>0</v>
      </c>
      <c r="AL37" s="95">
        <v>0</v>
      </c>
      <c r="AM37" s="95">
        <v>0</v>
      </c>
      <c r="AN37" s="95">
        <v>0</v>
      </c>
      <c r="AO37" s="95">
        <v>0</v>
      </c>
      <c r="AP37" s="95">
        <v>5300</v>
      </c>
      <c r="AQ37" s="95">
        <v>0</v>
      </c>
      <c r="AR37" s="95">
        <v>41950.76</v>
      </c>
      <c r="AS37" s="95">
        <v>0</v>
      </c>
      <c r="AT37" s="95">
        <v>0</v>
      </c>
      <c r="AU37" s="95">
        <v>0</v>
      </c>
      <c r="AV37" s="95">
        <v>393610.3</v>
      </c>
      <c r="AW37" s="95">
        <v>0</v>
      </c>
      <c r="AX37" s="95">
        <v>13056</v>
      </c>
      <c r="AY37" s="95">
        <v>0</v>
      </c>
      <c r="AZ37" s="95">
        <v>374264.8</v>
      </c>
      <c r="BA37" s="95">
        <v>0</v>
      </c>
      <c r="BB37" s="95">
        <v>0</v>
      </c>
      <c r="BC37" s="95">
        <v>0</v>
      </c>
      <c r="BD37" s="95">
        <v>0</v>
      </c>
      <c r="BE37" s="95">
        <v>5250</v>
      </c>
      <c r="BF37" s="95">
        <v>0</v>
      </c>
      <c r="BG37" s="95">
        <v>0</v>
      </c>
      <c r="BH37" s="95">
        <v>1039.5</v>
      </c>
      <c r="BI37" s="95">
        <v>0</v>
      </c>
      <c r="BJ37" s="95">
        <v>0</v>
      </c>
      <c r="BK37" s="95">
        <v>0</v>
      </c>
      <c r="BL37" s="95">
        <v>0</v>
      </c>
      <c r="BM37" s="95">
        <v>0</v>
      </c>
      <c r="BN37" s="99" t="s">
        <v>1967</v>
      </c>
      <c r="BO37" s="99" t="s">
        <v>1967</v>
      </c>
      <c r="BP37" s="99" t="s">
        <v>1967</v>
      </c>
      <c r="BQ37" s="99" t="s">
        <v>1967</v>
      </c>
      <c r="BR37" s="99" t="s">
        <v>1967</v>
      </c>
      <c r="BS37" s="99" t="s">
        <v>1967</v>
      </c>
      <c r="BT37" s="99" t="s">
        <v>1967</v>
      </c>
      <c r="BU37" s="99" t="s">
        <v>1967</v>
      </c>
      <c r="BV37" s="99" t="s">
        <v>1967</v>
      </c>
      <c r="BW37" s="99" t="s">
        <v>1967</v>
      </c>
      <c r="BX37" s="99" t="s">
        <v>1967</v>
      </c>
      <c r="BY37" s="99" t="s">
        <v>1967</v>
      </c>
      <c r="BZ37" s="99" t="s">
        <v>1967</v>
      </c>
      <c r="CA37" s="95">
        <v>0</v>
      </c>
      <c r="CB37" s="95">
        <v>0</v>
      </c>
      <c r="CC37" s="95">
        <v>0</v>
      </c>
      <c r="CD37" s="95">
        <v>0</v>
      </c>
      <c r="CE37" s="95">
        <v>0</v>
      </c>
      <c r="CF37" s="95">
        <v>0</v>
      </c>
      <c r="CG37" s="95">
        <v>0</v>
      </c>
      <c r="CH37" s="95">
        <v>0</v>
      </c>
      <c r="CI37" s="95">
        <v>0</v>
      </c>
      <c r="CJ37" s="95">
        <v>0</v>
      </c>
      <c r="CK37" s="95">
        <v>0</v>
      </c>
      <c r="CL37" s="95">
        <v>0</v>
      </c>
      <c r="CM37" s="95">
        <v>0</v>
      </c>
      <c r="CN37" s="95">
        <v>0</v>
      </c>
      <c r="CO37" s="95">
        <v>0</v>
      </c>
      <c r="CP37" s="95">
        <v>0</v>
      </c>
      <c r="CQ37" s="95">
        <v>0</v>
      </c>
      <c r="CR37" s="99" t="s">
        <v>1967</v>
      </c>
      <c r="CS37" s="99" t="s">
        <v>1967</v>
      </c>
      <c r="CT37" s="99" t="s">
        <v>1967</v>
      </c>
      <c r="CU37" s="95">
        <v>0</v>
      </c>
      <c r="CV37" s="95">
        <v>0</v>
      </c>
      <c r="CW37" s="95">
        <v>0</v>
      </c>
      <c r="CX37" s="95">
        <v>0</v>
      </c>
      <c r="CY37" s="95">
        <v>0</v>
      </c>
      <c r="CZ37" s="95">
        <v>0</v>
      </c>
      <c r="DA37" s="99" t="s">
        <v>1967</v>
      </c>
      <c r="DB37" s="99" t="s">
        <v>1967</v>
      </c>
      <c r="DC37" s="99" t="s">
        <v>1967</v>
      </c>
      <c r="DD37" s="95">
        <v>0</v>
      </c>
      <c r="DE37" s="95">
        <v>0</v>
      </c>
      <c r="DF37" s="95">
        <v>0</v>
      </c>
      <c r="DG37" s="95">
        <v>0</v>
      </c>
      <c r="DH37" s="103">
        <v>0</v>
      </c>
    </row>
    <row r="38" spans="1:112" s="89" customFormat="1" ht="15" customHeight="1">
      <c r="A38" s="96" t="s">
        <v>2014</v>
      </c>
      <c r="B38" s="97"/>
      <c r="C38" s="97"/>
      <c r="D38" s="97" t="s">
        <v>2015</v>
      </c>
      <c r="E38" s="95">
        <v>2008449.97</v>
      </c>
      <c r="F38" s="95">
        <v>1800430.59</v>
      </c>
      <c r="G38" s="95">
        <v>284959</v>
      </c>
      <c r="H38" s="95">
        <v>296430</v>
      </c>
      <c r="I38" s="95">
        <v>111737</v>
      </c>
      <c r="J38" s="95">
        <v>0</v>
      </c>
      <c r="K38" s="95">
        <v>0</v>
      </c>
      <c r="L38" s="95">
        <v>0</v>
      </c>
      <c r="M38" s="95">
        <v>0</v>
      </c>
      <c r="N38" s="95">
        <v>82012.53</v>
      </c>
      <c r="O38" s="95">
        <v>22046.4</v>
      </c>
      <c r="P38" s="95">
        <v>738.02</v>
      </c>
      <c r="Q38" s="95">
        <v>88170</v>
      </c>
      <c r="R38" s="95">
        <v>0</v>
      </c>
      <c r="S38" s="95">
        <v>914337.64</v>
      </c>
      <c r="T38" s="95">
        <v>183759.58</v>
      </c>
      <c r="U38" s="95">
        <v>7585.99</v>
      </c>
      <c r="V38" s="95">
        <v>0</v>
      </c>
      <c r="W38" s="95">
        <v>0</v>
      </c>
      <c r="X38" s="95">
        <v>190</v>
      </c>
      <c r="Y38" s="95">
        <v>0</v>
      </c>
      <c r="Z38" s="95">
        <v>0</v>
      </c>
      <c r="AA38" s="95">
        <v>4121.55</v>
      </c>
      <c r="AB38" s="95">
        <v>0</v>
      </c>
      <c r="AC38" s="95">
        <v>0</v>
      </c>
      <c r="AD38" s="95">
        <v>0</v>
      </c>
      <c r="AE38" s="95">
        <v>0</v>
      </c>
      <c r="AF38" s="95">
        <v>0</v>
      </c>
      <c r="AG38" s="95">
        <v>0</v>
      </c>
      <c r="AH38" s="95">
        <v>0</v>
      </c>
      <c r="AI38" s="95">
        <v>0</v>
      </c>
      <c r="AJ38" s="95">
        <v>0</v>
      </c>
      <c r="AK38" s="95">
        <v>0</v>
      </c>
      <c r="AL38" s="95">
        <v>0</v>
      </c>
      <c r="AM38" s="95">
        <v>0</v>
      </c>
      <c r="AN38" s="95">
        <v>0</v>
      </c>
      <c r="AO38" s="95">
        <v>0</v>
      </c>
      <c r="AP38" s="95">
        <v>5700</v>
      </c>
      <c r="AQ38" s="95">
        <v>12000</v>
      </c>
      <c r="AR38" s="95">
        <v>125792.04</v>
      </c>
      <c r="AS38" s="95">
        <v>0</v>
      </c>
      <c r="AT38" s="95">
        <v>0</v>
      </c>
      <c r="AU38" s="95">
        <v>28370</v>
      </c>
      <c r="AV38" s="95">
        <v>24259.8</v>
      </c>
      <c r="AW38" s="95">
        <v>0</v>
      </c>
      <c r="AX38" s="95">
        <v>10195</v>
      </c>
      <c r="AY38" s="95">
        <v>0</v>
      </c>
      <c r="AZ38" s="95">
        <v>0</v>
      </c>
      <c r="BA38" s="95">
        <v>9350</v>
      </c>
      <c r="BB38" s="95">
        <v>0</v>
      </c>
      <c r="BC38" s="95">
        <v>0</v>
      </c>
      <c r="BD38" s="95">
        <v>0</v>
      </c>
      <c r="BE38" s="95">
        <v>2250</v>
      </c>
      <c r="BF38" s="95">
        <v>0</v>
      </c>
      <c r="BG38" s="95">
        <v>0</v>
      </c>
      <c r="BH38" s="95">
        <v>2464.8</v>
      </c>
      <c r="BI38" s="95">
        <v>0</v>
      </c>
      <c r="BJ38" s="95">
        <v>0</v>
      </c>
      <c r="BK38" s="95">
        <v>0</v>
      </c>
      <c r="BL38" s="95">
        <v>0</v>
      </c>
      <c r="BM38" s="95">
        <v>0</v>
      </c>
      <c r="BN38" s="99" t="s">
        <v>1967</v>
      </c>
      <c r="BO38" s="99" t="s">
        <v>1967</v>
      </c>
      <c r="BP38" s="99" t="s">
        <v>1967</v>
      </c>
      <c r="BQ38" s="99" t="s">
        <v>1967</v>
      </c>
      <c r="BR38" s="99" t="s">
        <v>1967</v>
      </c>
      <c r="BS38" s="99" t="s">
        <v>1967</v>
      </c>
      <c r="BT38" s="99" t="s">
        <v>1967</v>
      </c>
      <c r="BU38" s="99" t="s">
        <v>1967</v>
      </c>
      <c r="BV38" s="99" t="s">
        <v>1967</v>
      </c>
      <c r="BW38" s="99" t="s">
        <v>1967</v>
      </c>
      <c r="BX38" s="99" t="s">
        <v>1967</v>
      </c>
      <c r="BY38" s="99" t="s">
        <v>1967</v>
      </c>
      <c r="BZ38" s="99" t="s">
        <v>1967</v>
      </c>
      <c r="CA38" s="95">
        <v>0</v>
      </c>
      <c r="CB38" s="95">
        <v>0</v>
      </c>
      <c r="CC38" s="95">
        <v>0</v>
      </c>
      <c r="CD38" s="95">
        <v>0</v>
      </c>
      <c r="CE38" s="95">
        <v>0</v>
      </c>
      <c r="CF38" s="95">
        <v>0</v>
      </c>
      <c r="CG38" s="95">
        <v>0</v>
      </c>
      <c r="CH38" s="95">
        <v>0</v>
      </c>
      <c r="CI38" s="95">
        <v>0</v>
      </c>
      <c r="CJ38" s="95">
        <v>0</v>
      </c>
      <c r="CK38" s="95">
        <v>0</v>
      </c>
      <c r="CL38" s="95">
        <v>0</v>
      </c>
      <c r="CM38" s="95">
        <v>0</v>
      </c>
      <c r="CN38" s="95">
        <v>0</v>
      </c>
      <c r="CO38" s="95">
        <v>0</v>
      </c>
      <c r="CP38" s="95">
        <v>0</v>
      </c>
      <c r="CQ38" s="95">
        <v>0</v>
      </c>
      <c r="CR38" s="99" t="s">
        <v>1967</v>
      </c>
      <c r="CS38" s="99" t="s">
        <v>1967</v>
      </c>
      <c r="CT38" s="99" t="s">
        <v>1967</v>
      </c>
      <c r="CU38" s="95">
        <v>0</v>
      </c>
      <c r="CV38" s="95">
        <v>0</v>
      </c>
      <c r="CW38" s="95">
        <v>0</v>
      </c>
      <c r="CX38" s="95">
        <v>0</v>
      </c>
      <c r="CY38" s="95">
        <v>0</v>
      </c>
      <c r="CZ38" s="95">
        <v>0</v>
      </c>
      <c r="DA38" s="99" t="s">
        <v>1967</v>
      </c>
      <c r="DB38" s="99" t="s">
        <v>1967</v>
      </c>
      <c r="DC38" s="99" t="s">
        <v>1967</v>
      </c>
      <c r="DD38" s="95">
        <v>0</v>
      </c>
      <c r="DE38" s="95">
        <v>0</v>
      </c>
      <c r="DF38" s="95">
        <v>0</v>
      </c>
      <c r="DG38" s="95">
        <v>0</v>
      </c>
      <c r="DH38" s="103">
        <v>0</v>
      </c>
    </row>
    <row r="39" spans="1:112" s="89" customFormat="1" ht="15" customHeight="1">
      <c r="A39" s="96" t="s">
        <v>2016</v>
      </c>
      <c r="B39" s="97"/>
      <c r="C39" s="97"/>
      <c r="D39" s="97" t="s">
        <v>1972</v>
      </c>
      <c r="E39" s="95">
        <v>1983499.97</v>
      </c>
      <c r="F39" s="95">
        <v>1800430.59</v>
      </c>
      <c r="G39" s="95">
        <v>284959</v>
      </c>
      <c r="H39" s="95">
        <v>296430</v>
      </c>
      <c r="I39" s="95">
        <v>111737</v>
      </c>
      <c r="J39" s="95">
        <v>0</v>
      </c>
      <c r="K39" s="95">
        <v>0</v>
      </c>
      <c r="L39" s="95">
        <v>0</v>
      </c>
      <c r="M39" s="95">
        <v>0</v>
      </c>
      <c r="N39" s="95">
        <v>82012.53</v>
      </c>
      <c r="O39" s="95">
        <v>22046.4</v>
      </c>
      <c r="P39" s="95">
        <v>738.02</v>
      </c>
      <c r="Q39" s="95">
        <v>88170</v>
      </c>
      <c r="R39" s="95">
        <v>0</v>
      </c>
      <c r="S39" s="95">
        <v>914337.64</v>
      </c>
      <c r="T39" s="95">
        <v>158809.58</v>
      </c>
      <c r="U39" s="95">
        <v>7585.99</v>
      </c>
      <c r="V39" s="95">
        <v>0</v>
      </c>
      <c r="W39" s="95">
        <v>0</v>
      </c>
      <c r="X39" s="95">
        <v>190</v>
      </c>
      <c r="Y39" s="95">
        <v>0</v>
      </c>
      <c r="Z39" s="95">
        <v>0</v>
      </c>
      <c r="AA39" s="95">
        <v>4121.55</v>
      </c>
      <c r="AB39" s="95">
        <v>0</v>
      </c>
      <c r="AC39" s="95">
        <v>0</v>
      </c>
      <c r="AD39" s="95">
        <v>0</v>
      </c>
      <c r="AE39" s="95">
        <v>0</v>
      </c>
      <c r="AF39" s="95">
        <v>0</v>
      </c>
      <c r="AG39" s="95">
        <v>0</v>
      </c>
      <c r="AH39" s="95">
        <v>0</v>
      </c>
      <c r="AI39" s="95">
        <v>0</v>
      </c>
      <c r="AJ39" s="95">
        <v>0</v>
      </c>
      <c r="AK39" s="95">
        <v>0</v>
      </c>
      <c r="AL39" s="95">
        <v>0</v>
      </c>
      <c r="AM39" s="95">
        <v>0</v>
      </c>
      <c r="AN39" s="95">
        <v>0</v>
      </c>
      <c r="AO39" s="95">
        <v>0</v>
      </c>
      <c r="AP39" s="95">
        <v>5700</v>
      </c>
      <c r="AQ39" s="95">
        <v>12000</v>
      </c>
      <c r="AR39" s="95">
        <v>125792.04</v>
      </c>
      <c r="AS39" s="95">
        <v>0</v>
      </c>
      <c r="AT39" s="95">
        <v>0</v>
      </c>
      <c r="AU39" s="95">
        <v>3420</v>
      </c>
      <c r="AV39" s="95">
        <v>24259.8</v>
      </c>
      <c r="AW39" s="95">
        <v>0</v>
      </c>
      <c r="AX39" s="95">
        <v>10195</v>
      </c>
      <c r="AY39" s="95">
        <v>0</v>
      </c>
      <c r="AZ39" s="95">
        <v>0</v>
      </c>
      <c r="BA39" s="95">
        <v>9350</v>
      </c>
      <c r="BB39" s="95">
        <v>0</v>
      </c>
      <c r="BC39" s="95">
        <v>0</v>
      </c>
      <c r="BD39" s="95">
        <v>0</v>
      </c>
      <c r="BE39" s="95">
        <v>2250</v>
      </c>
      <c r="BF39" s="95">
        <v>0</v>
      </c>
      <c r="BG39" s="95">
        <v>0</v>
      </c>
      <c r="BH39" s="95">
        <v>2464.8</v>
      </c>
      <c r="BI39" s="95">
        <v>0</v>
      </c>
      <c r="BJ39" s="95">
        <v>0</v>
      </c>
      <c r="BK39" s="95">
        <v>0</v>
      </c>
      <c r="BL39" s="95">
        <v>0</v>
      </c>
      <c r="BM39" s="95">
        <v>0</v>
      </c>
      <c r="BN39" s="99" t="s">
        <v>1967</v>
      </c>
      <c r="BO39" s="99" t="s">
        <v>1967</v>
      </c>
      <c r="BP39" s="99" t="s">
        <v>1967</v>
      </c>
      <c r="BQ39" s="99" t="s">
        <v>1967</v>
      </c>
      <c r="BR39" s="99" t="s">
        <v>1967</v>
      </c>
      <c r="BS39" s="99" t="s">
        <v>1967</v>
      </c>
      <c r="BT39" s="99" t="s">
        <v>1967</v>
      </c>
      <c r="BU39" s="99" t="s">
        <v>1967</v>
      </c>
      <c r="BV39" s="99" t="s">
        <v>1967</v>
      </c>
      <c r="BW39" s="99" t="s">
        <v>1967</v>
      </c>
      <c r="BX39" s="99" t="s">
        <v>1967</v>
      </c>
      <c r="BY39" s="99" t="s">
        <v>1967</v>
      </c>
      <c r="BZ39" s="99" t="s">
        <v>1967</v>
      </c>
      <c r="CA39" s="95">
        <v>0</v>
      </c>
      <c r="CB39" s="95">
        <v>0</v>
      </c>
      <c r="CC39" s="95">
        <v>0</v>
      </c>
      <c r="CD39" s="95">
        <v>0</v>
      </c>
      <c r="CE39" s="95">
        <v>0</v>
      </c>
      <c r="CF39" s="95">
        <v>0</v>
      </c>
      <c r="CG39" s="95">
        <v>0</v>
      </c>
      <c r="CH39" s="95">
        <v>0</v>
      </c>
      <c r="CI39" s="95">
        <v>0</v>
      </c>
      <c r="CJ39" s="95">
        <v>0</v>
      </c>
      <c r="CK39" s="95">
        <v>0</v>
      </c>
      <c r="CL39" s="95">
        <v>0</v>
      </c>
      <c r="CM39" s="95">
        <v>0</v>
      </c>
      <c r="CN39" s="95">
        <v>0</v>
      </c>
      <c r="CO39" s="95">
        <v>0</v>
      </c>
      <c r="CP39" s="95">
        <v>0</v>
      </c>
      <c r="CQ39" s="95">
        <v>0</v>
      </c>
      <c r="CR39" s="99" t="s">
        <v>1967</v>
      </c>
      <c r="CS39" s="99" t="s">
        <v>1967</v>
      </c>
      <c r="CT39" s="99" t="s">
        <v>1967</v>
      </c>
      <c r="CU39" s="95">
        <v>0</v>
      </c>
      <c r="CV39" s="95">
        <v>0</v>
      </c>
      <c r="CW39" s="95">
        <v>0</v>
      </c>
      <c r="CX39" s="95">
        <v>0</v>
      </c>
      <c r="CY39" s="95">
        <v>0</v>
      </c>
      <c r="CZ39" s="95">
        <v>0</v>
      </c>
      <c r="DA39" s="99" t="s">
        <v>1967</v>
      </c>
      <c r="DB39" s="99" t="s">
        <v>1967</v>
      </c>
      <c r="DC39" s="99" t="s">
        <v>1967</v>
      </c>
      <c r="DD39" s="95">
        <v>0</v>
      </c>
      <c r="DE39" s="95">
        <v>0</v>
      </c>
      <c r="DF39" s="95">
        <v>0</v>
      </c>
      <c r="DG39" s="95">
        <v>0</v>
      </c>
      <c r="DH39" s="103">
        <v>0</v>
      </c>
    </row>
    <row r="40" spans="1:112" s="89" customFormat="1" ht="15" customHeight="1">
      <c r="A40" s="96" t="s">
        <v>2017</v>
      </c>
      <c r="B40" s="97"/>
      <c r="C40" s="97"/>
      <c r="D40" s="97" t="s">
        <v>2018</v>
      </c>
      <c r="E40" s="95">
        <v>24950</v>
      </c>
      <c r="F40" s="95">
        <v>0</v>
      </c>
      <c r="G40" s="95">
        <v>0</v>
      </c>
      <c r="H40" s="95">
        <v>0</v>
      </c>
      <c r="I40" s="95">
        <v>0</v>
      </c>
      <c r="J40" s="95">
        <v>0</v>
      </c>
      <c r="K40" s="95">
        <v>0</v>
      </c>
      <c r="L40" s="95">
        <v>0</v>
      </c>
      <c r="M40" s="95">
        <v>0</v>
      </c>
      <c r="N40" s="95">
        <v>0</v>
      </c>
      <c r="O40" s="95">
        <v>0</v>
      </c>
      <c r="P40" s="95">
        <v>0</v>
      </c>
      <c r="Q40" s="95">
        <v>0</v>
      </c>
      <c r="R40" s="95">
        <v>0</v>
      </c>
      <c r="S40" s="95">
        <v>0</v>
      </c>
      <c r="T40" s="95">
        <v>24950</v>
      </c>
      <c r="U40" s="95">
        <v>0</v>
      </c>
      <c r="V40" s="95">
        <v>0</v>
      </c>
      <c r="W40" s="95">
        <v>0</v>
      </c>
      <c r="X40" s="95">
        <v>0</v>
      </c>
      <c r="Y40" s="95">
        <v>0</v>
      </c>
      <c r="Z40" s="95">
        <v>0</v>
      </c>
      <c r="AA40" s="95">
        <v>0</v>
      </c>
      <c r="AB40" s="95">
        <v>0</v>
      </c>
      <c r="AC40" s="95">
        <v>0</v>
      </c>
      <c r="AD40" s="95">
        <v>0</v>
      </c>
      <c r="AE40" s="95">
        <v>0</v>
      </c>
      <c r="AF40" s="95">
        <v>0</v>
      </c>
      <c r="AG40" s="95">
        <v>0</v>
      </c>
      <c r="AH40" s="95">
        <v>0</v>
      </c>
      <c r="AI40" s="95">
        <v>0</v>
      </c>
      <c r="AJ40" s="95">
        <v>0</v>
      </c>
      <c r="AK40" s="95">
        <v>0</v>
      </c>
      <c r="AL40" s="95">
        <v>0</v>
      </c>
      <c r="AM40" s="95">
        <v>0</v>
      </c>
      <c r="AN40" s="95">
        <v>0</v>
      </c>
      <c r="AO40" s="95">
        <v>0</v>
      </c>
      <c r="AP40" s="95">
        <v>0</v>
      </c>
      <c r="AQ40" s="95">
        <v>0</v>
      </c>
      <c r="AR40" s="95">
        <v>0</v>
      </c>
      <c r="AS40" s="95">
        <v>0</v>
      </c>
      <c r="AT40" s="95">
        <v>0</v>
      </c>
      <c r="AU40" s="95">
        <v>24950</v>
      </c>
      <c r="AV40" s="95">
        <v>0</v>
      </c>
      <c r="AW40" s="95">
        <v>0</v>
      </c>
      <c r="AX40" s="95">
        <v>0</v>
      </c>
      <c r="AY40" s="95">
        <v>0</v>
      </c>
      <c r="AZ40" s="95">
        <v>0</v>
      </c>
      <c r="BA40" s="95">
        <v>0</v>
      </c>
      <c r="BB40" s="95">
        <v>0</v>
      </c>
      <c r="BC40" s="95">
        <v>0</v>
      </c>
      <c r="BD40" s="95">
        <v>0</v>
      </c>
      <c r="BE40" s="95">
        <v>0</v>
      </c>
      <c r="BF40" s="95">
        <v>0</v>
      </c>
      <c r="BG40" s="95">
        <v>0</v>
      </c>
      <c r="BH40" s="95">
        <v>0</v>
      </c>
      <c r="BI40" s="95">
        <v>0</v>
      </c>
      <c r="BJ40" s="95">
        <v>0</v>
      </c>
      <c r="BK40" s="95">
        <v>0</v>
      </c>
      <c r="BL40" s="95">
        <v>0</v>
      </c>
      <c r="BM40" s="95">
        <v>0</v>
      </c>
      <c r="BN40" s="99" t="s">
        <v>1967</v>
      </c>
      <c r="BO40" s="99" t="s">
        <v>1967</v>
      </c>
      <c r="BP40" s="99" t="s">
        <v>1967</v>
      </c>
      <c r="BQ40" s="99" t="s">
        <v>1967</v>
      </c>
      <c r="BR40" s="99" t="s">
        <v>1967</v>
      </c>
      <c r="BS40" s="99" t="s">
        <v>1967</v>
      </c>
      <c r="BT40" s="99" t="s">
        <v>1967</v>
      </c>
      <c r="BU40" s="99" t="s">
        <v>1967</v>
      </c>
      <c r="BV40" s="99" t="s">
        <v>1967</v>
      </c>
      <c r="BW40" s="99" t="s">
        <v>1967</v>
      </c>
      <c r="BX40" s="99" t="s">
        <v>1967</v>
      </c>
      <c r="BY40" s="99" t="s">
        <v>1967</v>
      </c>
      <c r="BZ40" s="99" t="s">
        <v>1967</v>
      </c>
      <c r="CA40" s="95">
        <v>0</v>
      </c>
      <c r="CB40" s="95">
        <v>0</v>
      </c>
      <c r="CC40" s="95">
        <v>0</v>
      </c>
      <c r="CD40" s="95">
        <v>0</v>
      </c>
      <c r="CE40" s="95">
        <v>0</v>
      </c>
      <c r="CF40" s="95">
        <v>0</v>
      </c>
      <c r="CG40" s="95">
        <v>0</v>
      </c>
      <c r="CH40" s="95">
        <v>0</v>
      </c>
      <c r="CI40" s="95">
        <v>0</v>
      </c>
      <c r="CJ40" s="95">
        <v>0</v>
      </c>
      <c r="CK40" s="95">
        <v>0</v>
      </c>
      <c r="CL40" s="95">
        <v>0</v>
      </c>
      <c r="CM40" s="95">
        <v>0</v>
      </c>
      <c r="CN40" s="95">
        <v>0</v>
      </c>
      <c r="CO40" s="95">
        <v>0</v>
      </c>
      <c r="CP40" s="95">
        <v>0</v>
      </c>
      <c r="CQ40" s="95">
        <v>0</v>
      </c>
      <c r="CR40" s="99" t="s">
        <v>1967</v>
      </c>
      <c r="CS40" s="99" t="s">
        <v>1967</v>
      </c>
      <c r="CT40" s="99" t="s">
        <v>1967</v>
      </c>
      <c r="CU40" s="95">
        <v>0</v>
      </c>
      <c r="CV40" s="95">
        <v>0</v>
      </c>
      <c r="CW40" s="95">
        <v>0</v>
      </c>
      <c r="CX40" s="95">
        <v>0</v>
      </c>
      <c r="CY40" s="95">
        <v>0</v>
      </c>
      <c r="CZ40" s="95">
        <v>0</v>
      </c>
      <c r="DA40" s="99" t="s">
        <v>1967</v>
      </c>
      <c r="DB40" s="99" t="s">
        <v>1967</v>
      </c>
      <c r="DC40" s="99" t="s">
        <v>1967</v>
      </c>
      <c r="DD40" s="95">
        <v>0</v>
      </c>
      <c r="DE40" s="95">
        <v>0</v>
      </c>
      <c r="DF40" s="95">
        <v>0</v>
      </c>
      <c r="DG40" s="95">
        <v>0</v>
      </c>
      <c r="DH40" s="103">
        <v>0</v>
      </c>
    </row>
    <row r="41" spans="1:112" s="89" customFormat="1" ht="15" customHeight="1">
      <c r="A41" s="96" t="s">
        <v>2019</v>
      </c>
      <c r="B41" s="97"/>
      <c r="C41" s="97"/>
      <c r="D41" s="97" t="s">
        <v>2020</v>
      </c>
      <c r="E41" s="95">
        <v>3527468.84</v>
      </c>
      <c r="F41" s="95">
        <v>2929902.43</v>
      </c>
      <c r="G41" s="95">
        <v>880673</v>
      </c>
      <c r="H41" s="95">
        <v>575880</v>
      </c>
      <c r="I41" s="95">
        <v>432259.75</v>
      </c>
      <c r="J41" s="95">
        <v>0</v>
      </c>
      <c r="K41" s="95">
        <v>86230</v>
      </c>
      <c r="L41" s="95">
        <v>0</v>
      </c>
      <c r="M41" s="95">
        <v>0</v>
      </c>
      <c r="N41" s="95">
        <v>176306.91</v>
      </c>
      <c r="O41" s="95">
        <v>46204.67</v>
      </c>
      <c r="P41" s="95">
        <v>4886.1</v>
      </c>
      <c r="Q41" s="95">
        <v>277462</v>
      </c>
      <c r="R41" s="95">
        <v>0</v>
      </c>
      <c r="S41" s="95">
        <v>450000</v>
      </c>
      <c r="T41" s="95">
        <v>548576.41</v>
      </c>
      <c r="U41" s="95">
        <v>74228</v>
      </c>
      <c r="V41" s="95">
        <v>0</v>
      </c>
      <c r="W41" s="95">
        <v>0</v>
      </c>
      <c r="X41" s="95">
        <v>215</v>
      </c>
      <c r="Y41" s="95">
        <v>0</v>
      </c>
      <c r="Z41" s="95">
        <v>0</v>
      </c>
      <c r="AA41" s="95">
        <v>0</v>
      </c>
      <c r="AB41" s="95">
        <v>47470.28</v>
      </c>
      <c r="AC41" s="95">
        <v>0</v>
      </c>
      <c r="AD41" s="95">
        <v>0</v>
      </c>
      <c r="AE41" s="95">
        <v>0</v>
      </c>
      <c r="AF41" s="95">
        <v>11200</v>
      </c>
      <c r="AG41" s="95">
        <v>0</v>
      </c>
      <c r="AH41" s="95">
        <v>0</v>
      </c>
      <c r="AI41" s="95">
        <v>0</v>
      </c>
      <c r="AJ41" s="95">
        <v>0</v>
      </c>
      <c r="AK41" s="95">
        <v>0</v>
      </c>
      <c r="AL41" s="95">
        <v>0</v>
      </c>
      <c r="AM41" s="95">
        <v>0</v>
      </c>
      <c r="AN41" s="95">
        <v>0</v>
      </c>
      <c r="AO41" s="95">
        <v>0</v>
      </c>
      <c r="AP41" s="95">
        <v>19589</v>
      </c>
      <c r="AQ41" s="95">
        <v>5000</v>
      </c>
      <c r="AR41" s="95">
        <v>382764.13</v>
      </c>
      <c r="AS41" s="95">
        <v>0</v>
      </c>
      <c r="AT41" s="95">
        <v>0</v>
      </c>
      <c r="AU41" s="95">
        <v>8110</v>
      </c>
      <c r="AV41" s="95">
        <v>48990</v>
      </c>
      <c r="AW41" s="95">
        <v>0</v>
      </c>
      <c r="AX41" s="95">
        <v>24027.6</v>
      </c>
      <c r="AY41" s="95">
        <v>0</v>
      </c>
      <c r="AZ41" s="95">
        <v>0</v>
      </c>
      <c r="BA41" s="95">
        <v>9000</v>
      </c>
      <c r="BB41" s="95">
        <v>0</v>
      </c>
      <c r="BC41" s="95">
        <v>0</v>
      </c>
      <c r="BD41" s="95">
        <v>0</v>
      </c>
      <c r="BE41" s="95">
        <v>11250</v>
      </c>
      <c r="BF41" s="95">
        <v>0</v>
      </c>
      <c r="BG41" s="95">
        <v>0</v>
      </c>
      <c r="BH41" s="95">
        <v>4712.4</v>
      </c>
      <c r="BI41" s="95">
        <v>0</v>
      </c>
      <c r="BJ41" s="95">
        <v>0</v>
      </c>
      <c r="BK41" s="95">
        <v>0</v>
      </c>
      <c r="BL41" s="95">
        <v>0</v>
      </c>
      <c r="BM41" s="95">
        <v>0</v>
      </c>
      <c r="BN41" s="99" t="s">
        <v>1967</v>
      </c>
      <c r="BO41" s="99" t="s">
        <v>1967</v>
      </c>
      <c r="BP41" s="99" t="s">
        <v>1967</v>
      </c>
      <c r="BQ41" s="99" t="s">
        <v>1967</v>
      </c>
      <c r="BR41" s="99" t="s">
        <v>1967</v>
      </c>
      <c r="BS41" s="99" t="s">
        <v>1967</v>
      </c>
      <c r="BT41" s="99" t="s">
        <v>1967</v>
      </c>
      <c r="BU41" s="99" t="s">
        <v>1967</v>
      </c>
      <c r="BV41" s="99" t="s">
        <v>1967</v>
      </c>
      <c r="BW41" s="99" t="s">
        <v>1967</v>
      </c>
      <c r="BX41" s="99" t="s">
        <v>1967</v>
      </c>
      <c r="BY41" s="99" t="s">
        <v>1967</v>
      </c>
      <c r="BZ41" s="99" t="s">
        <v>1967</v>
      </c>
      <c r="CA41" s="95">
        <v>0</v>
      </c>
      <c r="CB41" s="95">
        <v>0</v>
      </c>
      <c r="CC41" s="95">
        <v>0</v>
      </c>
      <c r="CD41" s="95">
        <v>0</v>
      </c>
      <c r="CE41" s="95">
        <v>0</v>
      </c>
      <c r="CF41" s="95">
        <v>0</v>
      </c>
      <c r="CG41" s="95">
        <v>0</v>
      </c>
      <c r="CH41" s="95">
        <v>0</v>
      </c>
      <c r="CI41" s="95">
        <v>0</v>
      </c>
      <c r="CJ41" s="95">
        <v>0</v>
      </c>
      <c r="CK41" s="95">
        <v>0</v>
      </c>
      <c r="CL41" s="95">
        <v>0</v>
      </c>
      <c r="CM41" s="95">
        <v>0</v>
      </c>
      <c r="CN41" s="95">
        <v>0</v>
      </c>
      <c r="CO41" s="95">
        <v>0</v>
      </c>
      <c r="CP41" s="95">
        <v>0</v>
      </c>
      <c r="CQ41" s="95">
        <v>0</v>
      </c>
      <c r="CR41" s="99" t="s">
        <v>1967</v>
      </c>
      <c r="CS41" s="99" t="s">
        <v>1967</v>
      </c>
      <c r="CT41" s="99" t="s">
        <v>1967</v>
      </c>
      <c r="CU41" s="95">
        <v>0</v>
      </c>
      <c r="CV41" s="95">
        <v>0</v>
      </c>
      <c r="CW41" s="95">
        <v>0</v>
      </c>
      <c r="CX41" s="95">
        <v>0</v>
      </c>
      <c r="CY41" s="95">
        <v>0</v>
      </c>
      <c r="CZ41" s="95">
        <v>0</v>
      </c>
      <c r="DA41" s="99" t="s">
        <v>1967</v>
      </c>
      <c r="DB41" s="99" t="s">
        <v>1967</v>
      </c>
      <c r="DC41" s="99" t="s">
        <v>1967</v>
      </c>
      <c r="DD41" s="95">
        <v>0</v>
      </c>
      <c r="DE41" s="95">
        <v>0</v>
      </c>
      <c r="DF41" s="95">
        <v>0</v>
      </c>
      <c r="DG41" s="95">
        <v>0</v>
      </c>
      <c r="DH41" s="103">
        <v>0</v>
      </c>
    </row>
    <row r="42" spans="1:112" s="89" customFormat="1" ht="15" customHeight="1">
      <c r="A42" s="96" t="s">
        <v>2021</v>
      </c>
      <c r="B42" s="97"/>
      <c r="C42" s="97"/>
      <c r="D42" s="97" t="s">
        <v>1972</v>
      </c>
      <c r="E42" s="95">
        <v>3473468.84</v>
      </c>
      <c r="F42" s="95">
        <v>2875902.43</v>
      </c>
      <c r="G42" s="95">
        <v>880673</v>
      </c>
      <c r="H42" s="95">
        <v>575880</v>
      </c>
      <c r="I42" s="95">
        <v>378259.75</v>
      </c>
      <c r="J42" s="95">
        <v>0</v>
      </c>
      <c r="K42" s="95">
        <v>86230</v>
      </c>
      <c r="L42" s="95">
        <v>0</v>
      </c>
      <c r="M42" s="95">
        <v>0</v>
      </c>
      <c r="N42" s="95">
        <v>176306.91</v>
      </c>
      <c r="O42" s="95">
        <v>46204.67</v>
      </c>
      <c r="P42" s="95">
        <v>4886.1</v>
      </c>
      <c r="Q42" s="95">
        <v>277462</v>
      </c>
      <c r="R42" s="95">
        <v>0</v>
      </c>
      <c r="S42" s="95">
        <v>450000</v>
      </c>
      <c r="T42" s="95">
        <v>548576.41</v>
      </c>
      <c r="U42" s="95">
        <v>74228</v>
      </c>
      <c r="V42" s="95">
        <v>0</v>
      </c>
      <c r="W42" s="95">
        <v>0</v>
      </c>
      <c r="X42" s="95">
        <v>215</v>
      </c>
      <c r="Y42" s="95">
        <v>0</v>
      </c>
      <c r="Z42" s="95">
        <v>0</v>
      </c>
      <c r="AA42" s="95">
        <v>0</v>
      </c>
      <c r="AB42" s="95">
        <v>47470.28</v>
      </c>
      <c r="AC42" s="95">
        <v>0</v>
      </c>
      <c r="AD42" s="95">
        <v>0</v>
      </c>
      <c r="AE42" s="95">
        <v>0</v>
      </c>
      <c r="AF42" s="95">
        <v>11200</v>
      </c>
      <c r="AG42" s="95">
        <v>0</v>
      </c>
      <c r="AH42" s="95">
        <v>0</v>
      </c>
      <c r="AI42" s="95">
        <v>0</v>
      </c>
      <c r="AJ42" s="95">
        <v>0</v>
      </c>
      <c r="AK42" s="95">
        <v>0</v>
      </c>
      <c r="AL42" s="95">
        <v>0</v>
      </c>
      <c r="AM42" s="95">
        <v>0</v>
      </c>
      <c r="AN42" s="95">
        <v>0</v>
      </c>
      <c r="AO42" s="95">
        <v>0</v>
      </c>
      <c r="AP42" s="95">
        <v>19589</v>
      </c>
      <c r="AQ42" s="95">
        <v>5000</v>
      </c>
      <c r="AR42" s="95">
        <v>382764.13</v>
      </c>
      <c r="AS42" s="95">
        <v>0</v>
      </c>
      <c r="AT42" s="95">
        <v>0</v>
      </c>
      <c r="AU42" s="95">
        <v>8110</v>
      </c>
      <c r="AV42" s="95">
        <v>48990</v>
      </c>
      <c r="AW42" s="95">
        <v>0</v>
      </c>
      <c r="AX42" s="95">
        <v>24027.6</v>
      </c>
      <c r="AY42" s="95">
        <v>0</v>
      </c>
      <c r="AZ42" s="95">
        <v>0</v>
      </c>
      <c r="BA42" s="95">
        <v>9000</v>
      </c>
      <c r="BB42" s="95">
        <v>0</v>
      </c>
      <c r="BC42" s="95">
        <v>0</v>
      </c>
      <c r="BD42" s="95">
        <v>0</v>
      </c>
      <c r="BE42" s="95">
        <v>11250</v>
      </c>
      <c r="BF42" s="95">
        <v>0</v>
      </c>
      <c r="BG42" s="95">
        <v>0</v>
      </c>
      <c r="BH42" s="95">
        <v>4712.4</v>
      </c>
      <c r="BI42" s="95">
        <v>0</v>
      </c>
      <c r="BJ42" s="95">
        <v>0</v>
      </c>
      <c r="BK42" s="95">
        <v>0</v>
      </c>
      <c r="BL42" s="95">
        <v>0</v>
      </c>
      <c r="BM42" s="95">
        <v>0</v>
      </c>
      <c r="BN42" s="99" t="s">
        <v>1967</v>
      </c>
      <c r="BO42" s="99" t="s">
        <v>1967</v>
      </c>
      <c r="BP42" s="99" t="s">
        <v>1967</v>
      </c>
      <c r="BQ42" s="99" t="s">
        <v>1967</v>
      </c>
      <c r="BR42" s="99" t="s">
        <v>1967</v>
      </c>
      <c r="BS42" s="99" t="s">
        <v>1967</v>
      </c>
      <c r="BT42" s="99" t="s">
        <v>1967</v>
      </c>
      <c r="BU42" s="99" t="s">
        <v>1967</v>
      </c>
      <c r="BV42" s="99" t="s">
        <v>1967</v>
      </c>
      <c r="BW42" s="99" t="s">
        <v>1967</v>
      </c>
      <c r="BX42" s="99" t="s">
        <v>1967</v>
      </c>
      <c r="BY42" s="99" t="s">
        <v>1967</v>
      </c>
      <c r="BZ42" s="99" t="s">
        <v>1967</v>
      </c>
      <c r="CA42" s="95">
        <v>0</v>
      </c>
      <c r="CB42" s="95">
        <v>0</v>
      </c>
      <c r="CC42" s="95">
        <v>0</v>
      </c>
      <c r="CD42" s="95">
        <v>0</v>
      </c>
      <c r="CE42" s="95">
        <v>0</v>
      </c>
      <c r="CF42" s="95">
        <v>0</v>
      </c>
      <c r="CG42" s="95">
        <v>0</v>
      </c>
      <c r="CH42" s="95">
        <v>0</v>
      </c>
      <c r="CI42" s="95">
        <v>0</v>
      </c>
      <c r="CJ42" s="95">
        <v>0</v>
      </c>
      <c r="CK42" s="95">
        <v>0</v>
      </c>
      <c r="CL42" s="95">
        <v>0</v>
      </c>
      <c r="CM42" s="95">
        <v>0</v>
      </c>
      <c r="CN42" s="95">
        <v>0</v>
      </c>
      <c r="CO42" s="95">
        <v>0</v>
      </c>
      <c r="CP42" s="95">
        <v>0</v>
      </c>
      <c r="CQ42" s="95">
        <v>0</v>
      </c>
      <c r="CR42" s="99" t="s">
        <v>1967</v>
      </c>
      <c r="CS42" s="99" t="s">
        <v>1967</v>
      </c>
      <c r="CT42" s="99" t="s">
        <v>1967</v>
      </c>
      <c r="CU42" s="95">
        <v>0</v>
      </c>
      <c r="CV42" s="95">
        <v>0</v>
      </c>
      <c r="CW42" s="95">
        <v>0</v>
      </c>
      <c r="CX42" s="95">
        <v>0</v>
      </c>
      <c r="CY42" s="95">
        <v>0</v>
      </c>
      <c r="CZ42" s="95">
        <v>0</v>
      </c>
      <c r="DA42" s="99" t="s">
        <v>1967</v>
      </c>
      <c r="DB42" s="99" t="s">
        <v>1967</v>
      </c>
      <c r="DC42" s="99" t="s">
        <v>1967</v>
      </c>
      <c r="DD42" s="95">
        <v>0</v>
      </c>
      <c r="DE42" s="95">
        <v>0</v>
      </c>
      <c r="DF42" s="95">
        <v>0</v>
      </c>
      <c r="DG42" s="95">
        <v>0</v>
      </c>
      <c r="DH42" s="103">
        <v>0</v>
      </c>
    </row>
    <row r="43" spans="1:112" s="89" customFormat="1" ht="15" customHeight="1">
      <c r="A43" s="96" t="s">
        <v>2022</v>
      </c>
      <c r="B43" s="97"/>
      <c r="C43" s="97"/>
      <c r="D43" s="97" t="s">
        <v>1984</v>
      </c>
      <c r="E43" s="95">
        <v>54000</v>
      </c>
      <c r="F43" s="95">
        <v>54000</v>
      </c>
      <c r="G43" s="95">
        <v>0</v>
      </c>
      <c r="H43" s="95">
        <v>0</v>
      </c>
      <c r="I43" s="95">
        <v>54000</v>
      </c>
      <c r="J43" s="95">
        <v>0</v>
      </c>
      <c r="K43" s="95">
        <v>0</v>
      </c>
      <c r="L43" s="95">
        <v>0</v>
      </c>
      <c r="M43" s="95">
        <v>0</v>
      </c>
      <c r="N43" s="95">
        <v>0</v>
      </c>
      <c r="O43" s="95">
        <v>0</v>
      </c>
      <c r="P43" s="95">
        <v>0</v>
      </c>
      <c r="Q43" s="95">
        <v>0</v>
      </c>
      <c r="R43" s="95">
        <v>0</v>
      </c>
      <c r="S43" s="95">
        <v>0</v>
      </c>
      <c r="T43" s="95">
        <v>0</v>
      </c>
      <c r="U43" s="95">
        <v>0</v>
      </c>
      <c r="V43" s="95">
        <v>0</v>
      </c>
      <c r="W43" s="95">
        <v>0</v>
      </c>
      <c r="X43" s="95">
        <v>0</v>
      </c>
      <c r="Y43" s="95">
        <v>0</v>
      </c>
      <c r="Z43" s="95">
        <v>0</v>
      </c>
      <c r="AA43" s="95">
        <v>0</v>
      </c>
      <c r="AB43" s="95">
        <v>0</v>
      </c>
      <c r="AC43" s="95">
        <v>0</v>
      </c>
      <c r="AD43" s="95">
        <v>0</v>
      </c>
      <c r="AE43" s="95">
        <v>0</v>
      </c>
      <c r="AF43" s="95">
        <v>0</v>
      </c>
      <c r="AG43" s="95">
        <v>0</v>
      </c>
      <c r="AH43" s="95">
        <v>0</v>
      </c>
      <c r="AI43" s="95">
        <v>0</v>
      </c>
      <c r="AJ43" s="95">
        <v>0</v>
      </c>
      <c r="AK43" s="95">
        <v>0</v>
      </c>
      <c r="AL43" s="95">
        <v>0</v>
      </c>
      <c r="AM43" s="95">
        <v>0</v>
      </c>
      <c r="AN43" s="95">
        <v>0</v>
      </c>
      <c r="AO43" s="95">
        <v>0</v>
      </c>
      <c r="AP43" s="95">
        <v>0</v>
      </c>
      <c r="AQ43" s="95">
        <v>0</v>
      </c>
      <c r="AR43" s="95">
        <v>0</v>
      </c>
      <c r="AS43" s="95">
        <v>0</v>
      </c>
      <c r="AT43" s="95">
        <v>0</v>
      </c>
      <c r="AU43" s="95">
        <v>0</v>
      </c>
      <c r="AV43" s="95">
        <v>0</v>
      </c>
      <c r="AW43" s="95">
        <v>0</v>
      </c>
      <c r="AX43" s="95">
        <v>0</v>
      </c>
      <c r="AY43" s="95">
        <v>0</v>
      </c>
      <c r="AZ43" s="95">
        <v>0</v>
      </c>
      <c r="BA43" s="95">
        <v>0</v>
      </c>
      <c r="BB43" s="95">
        <v>0</v>
      </c>
      <c r="BC43" s="95">
        <v>0</v>
      </c>
      <c r="BD43" s="95">
        <v>0</v>
      </c>
      <c r="BE43" s="95">
        <v>0</v>
      </c>
      <c r="BF43" s="95">
        <v>0</v>
      </c>
      <c r="BG43" s="95">
        <v>0</v>
      </c>
      <c r="BH43" s="95">
        <v>0</v>
      </c>
      <c r="BI43" s="95">
        <v>0</v>
      </c>
      <c r="BJ43" s="95">
        <v>0</v>
      </c>
      <c r="BK43" s="95">
        <v>0</v>
      </c>
      <c r="BL43" s="95">
        <v>0</v>
      </c>
      <c r="BM43" s="95">
        <v>0</v>
      </c>
      <c r="BN43" s="99" t="s">
        <v>1967</v>
      </c>
      <c r="BO43" s="99" t="s">
        <v>1967</v>
      </c>
      <c r="BP43" s="99" t="s">
        <v>1967</v>
      </c>
      <c r="BQ43" s="99" t="s">
        <v>1967</v>
      </c>
      <c r="BR43" s="99" t="s">
        <v>1967</v>
      </c>
      <c r="BS43" s="99" t="s">
        <v>1967</v>
      </c>
      <c r="BT43" s="99" t="s">
        <v>1967</v>
      </c>
      <c r="BU43" s="99" t="s">
        <v>1967</v>
      </c>
      <c r="BV43" s="99" t="s">
        <v>1967</v>
      </c>
      <c r="BW43" s="99" t="s">
        <v>1967</v>
      </c>
      <c r="BX43" s="99" t="s">
        <v>1967</v>
      </c>
      <c r="BY43" s="99" t="s">
        <v>1967</v>
      </c>
      <c r="BZ43" s="99" t="s">
        <v>1967</v>
      </c>
      <c r="CA43" s="95">
        <v>0</v>
      </c>
      <c r="CB43" s="95">
        <v>0</v>
      </c>
      <c r="CC43" s="95">
        <v>0</v>
      </c>
      <c r="CD43" s="95">
        <v>0</v>
      </c>
      <c r="CE43" s="95">
        <v>0</v>
      </c>
      <c r="CF43" s="95">
        <v>0</v>
      </c>
      <c r="CG43" s="95">
        <v>0</v>
      </c>
      <c r="CH43" s="95">
        <v>0</v>
      </c>
      <c r="CI43" s="95">
        <v>0</v>
      </c>
      <c r="CJ43" s="95">
        <v>0</v>
      </c>
      <c r="CK43" s="95">
        <v>0</v>
      </c>
      <c r="CL43" s="95">
        <v>0</v>
      </c>
      <c r="CM43" s="95">
        <v>0</v>
      </c>
      <c r="CN43" s="95">
        <v>0</v>
      </c>
      <c r="CO43" s="95">
        <v>0</v>
      </c>
      <c r="CP43" s="95">
        <v>0</v>
      </c>
      <c r="CQ43" s="95">
        <v>0</v>
      </c>
      <c r="CR43" s="99" t="s">
        <v>1967</v>
      </c>
      <c r="CS43" s="99" t="s">
        <v>1967</v>
      </c>
      <c r="CT43" s="99" t="s">
        <v>1967</v>
      </c>
      <c r="CU43" s="95">
        <v>0</v>
      </c>
      <c r="CV43" s="95">
        <v>0</v>
      </c>
      <c r="CW43" s="95">
        <v>0</v>
      </c>
      <c r="CX43" s="95">
        <v>0</v>
      </c>
      <c r="CY43" s="95">
        <v>0</v>
      </c>
      <c r="CZ43" s="95">
        <v>0</v>
      </c>
      <c r="DA43" s="99" t="s">
        <v>1967</v>
      </c>
      <c r="DB43" s="99" t="s">
        <v>1967</v>
      </c>
      <c r="DC43" s="99" t="s">
        <v>1967</v>
      </c>
      <c r="DD43" s="95">
        <v>0</v>
      </c>
      <c r="DE43" s="95">
        <v>0</v>
      </c>
      <c r="DF43" s="95">
        <v>0</v>
      </c>
      <c r="DG43" s="95">
        <v>0</v>
      </c>
      <c r="DH43" s="103">
        <v>0</v>
      </c>
    </row>
    <row r="44" spans="1:112" s="89" customFormat="1" ht="15" customHeight="1">
      <c r="A44" s="96" t="s">
        <v>2023</v>
      </c>
      <c r="B44" s="97"/>
      <c r="C44" s="97"/>
      <c r="D44" s="97" t="s">
        <v>2024</v>
      </c>
      <c r="E44" s="95">
        <v>7455842.6</v>
      </c>
      <c r="F44" s="95">
        <v>7098881.17</v>
      </c>
      <c r="G44" s="95">
        <v>738248.5</v>
      </c>
      <c r="H44" s="95">
        <v>583794.5</v>
      </c>
      <c r="I44" s="95">
        <v>506576</v>
      </c>
      <c r="J44" s="95">
        <v>0</v>
      </c>
      <c r="K44" s="95">
        <v>126305</v>
      </c>
      <c r="L44" s="95">
        <v>0</v>
      </c>
      <c r="M44" s="95">
        <v>0</v>
      </c>
      <c r="N44" s="95">
        <v>137326.83</v>
      </c>
      <c r="O44" s="95">
        <v>36257.52</v>
      </c>
      <c r="P44" s="95">
        <v>8235.93</v>
      </c>
      <c r="Q44" s="95">
        <v>274208</v>
      </c>
      <c r="R44" s="95">
        <v>0</v>
      </c>
      <c r="S44" s="95">
        <v>4687928.89</v>
      </c>
      <c r="T44" s="95">
        <v>330974.83</v>
      </c>
      <c r="U44" s="95">
        <v>119659.43</v>
      </c>
      <c r="V44" s="95">
        <v>0</v>
      </c>
      <c r="W44" s="95">
        <v>0</v>
      </c>
      <c r="X44" s="95">
        <v>205</v>
      </c>
      <c r="Y44" s="95">
        <v>0</v>
      </c>
      <c r="Z44" s="95">
        <v>0</v>
      </c>
      <c r="AA44" s="95">
        <v>13000</v>
      </c>
      <c r="AB44" s="95">
        <v>0</v>
      </c>
      <c r="AC44" s="95">
        <v>0</v>
      </c>
      <c r="AD44" s="95">
        <v>0</v>
      </c>
      <c r="AE44" s="95">
        <v>0</v>
      </c>
      <c r="AF44" s="95">
        <v>0</v>
      </c>
      <c r="AG44" s="95">
        <v>0</v>
      </c>
      <c r="AH44" s="95">
        <v>0</v>
      </c>
      <c r="AI44" s="95">
        <v>0</v>
      </c>
      <c r="AJ44" s="95">
        <v>0</v>
      </c>
      <c r="AK44" s="95">
        <v>0</v>
      </c>
      <c r="AL44" s="95">
        <v>0</v>
      </c>
      <c r="AM44" s="95">
        <v>0</v>
      </c>
      <c r="AN44" s="95">
        <v>3900</v>
      </c>
      <c r="AO44" s="95">
        <v>0</v>
      </c>
      <c r="AP44" s="95">
        <v>16800</v>
      </c>
      <c r="AQ44" s="95">
        <v>5910.4</v>
      </c>
      <c r="AR44" s="95">
        <v>171000</v>
      </c>
      <c r="AS44" s="95">
        <v>0</v>
      </c>
      <c r="AT44" s="95">
        <v>0</v>
      </c>
      <c r="AU44" s="95">
        <v>500</v>
      </c>
      <c r="AV44" s="95">
        <v>25986.6</v>
      </c>
      <c r="AW44" s="95">
        <v>0</v>
      </c>
      <c r="AX44" s="95">
        <v>9750</v>
      </c>
      <c r="AY44" s="95">
        <v>0</v>
      </c>
      <c r="AZ44" s="95">
        <v>0</v>
      </c>
      <c r="BA44" s="95">
        <v>5974</v>
      </c>
      <c r="BB44" s="95">
        <v>0</v>
      </c>
      <c r="BC44" s="95">
        <v>0</v>
      </c>
      <c r="BD44" s="95">
        <v>0</v>
      </c>
      <c r="BE44" s="95">
        <v>5906</v>
      </c>
      <c r="BF44" s="95">
        <v>0</v>
      </c>
      <c r="BG44" s="95">
        <v>0</v>
      </c>
      <c r="BH44" s="95">
        <v>4356.6</v>
      </c>
      <c r="BI44" s="95">
        <v>0</v>
      </c>
      <c r="BJ44" s="95">
        <v>0</v>
      </c>
      <c r="BK44" s="95">
        <v>0</v>
      </c>
      <c r="BL44" s="95">
        <v>0</v>
      </c>
      <c r="BM44" s="95">
        <v>0</v>
      </c>
      <c r="BN44" s="99" t="s">
        <v>1967</v>
      </c>
      <c r="BO44" s="99" t="s">
        <v>1967</v>
      </c>
      <c r="BP44" s="99" t="s">
        <v>1967</v>
      </c>
      <c r="BQ44" s="99" t="s">
        <v>1967</v>
      </c>
      <c r="BR44" s="99" t="s">
        <v>1967</v>
      </c>
      <c r="BS44" s="99" t="s">
        <v>1967</v>
      </c>
      <c r="BT44" s="99" t="s">
        <v>1967</v>
      </c>
      <c r="BU44" s="99" t="s">
        <v>1967</v>
      </c>
      <c r="BV44" s="99" t="s">
        <v>1967</v>
      </c>
      <c r="BW44" s="99" t="s">
        <v>1967</v>
      </c>
      <c r="BX44" s="99" t="s">
        <v>1967</v>
      </c>
      <c r="BY44" s="99" t="s">
        <v>1967</v>
      </c>
      <c r="BZ44" s="99" t="s">
        <v>1967</v>
      </c>
      <c r="CA44" s="95">
        <v>0</v>
      </c>
      <c r="CB44" s="95">
        <v>0</v>
      </c>
      <c r="CC44" s="95">
        <v>0</v>
      </c>
      <c r="CD44" s="95">
        <v>0</v>
      </c>
      <c r="CE44" s="95">
        <v>0</v>
      </c>
      <c r="CF44" s="95">
        <v>0</v>
      </c>
      <c r="CG44" s="95">
        <v>0</v>
      </c>
      <c r="CH44" s="95">
        <v>0</v>
      </c>
      <c r="CI44" s="95">
        <v>0</v>
      </c>
      <c r="CJ44" s="95">
        <v>0</v>
      </c>
      <c r="CK44" s="95">
        <v>0</v>
      </c>
      <c r="CL44" s="95">
        <v>0</v>
      </c>
      <c r="CM44" s="95">
        <v>0</v>
      </c>
      <c r="CN44" s="95">
        <v>0</v>
      </c>
      <c r="CO44" s="95">
        <v>0</v>
      </c>
      <c r="CP44" s="95">
        <v>0</v>
      </c>
      <c r="CQ44" s="95">
        <v>0</v>
      </c>
      <c r="CR44" s="99" t="s">
        <v>1967</v>
      </c>
      <c r="CS44" s="99" t="s">
        <v>1967</v>
      </c>
      <c r="CT44" s="99" t="s">
        <v>1967</v>
      </c>
      <c r="CU44" s="95">
        <v>0</v>
      </c>
      <c r="CV44" s="95">
        <v>0</v>
      </c>
      <c r="CW44" s="95">
        <v>0</v>
      </c>
      <c r="CX44" s="95">
        <v>0</v>
      </c>
      <c r="CY44" s="95">
        <v>0</v>
      </c>
      <c r="CZ44" s="95">
        <v>0</v>
      </c>
      <c r="DA44" s="99" t="s">
        <v>1967</v>
      </c>
      <c r="DB44" s="99" t="s">
        <v>1967</v>
      </c>
      <c r="DC44" s="99" t="s">
        <v>1967</v>
      </c>
      <c r="DD44" s="95">
        <v>0</v>
      </c>
      <c r="DE44" s="95">
        <v>0</v>
      </c>
      <c r="DF44" s="95">
        <v>0</v>
      </c>
      <c r="DG44" s="95">
        <v>0</v>
      </c>
      <c r="DH44" s="103">
        <v>0</v>
      </c>
    </row>
    <row r="45" spans="1:112" s="89" customFormat="1" ht="15" customHeight="1">
      <c r="A45" s="96" t="s">
        <v>2025</v>
      </c>
      <c r="B45" s="97"/>
      <c r="C45" s="97"/>
      <c r="D45" s="97" t="s">
        <v>1972</v>
      </c>
      <c r="E45" s="95">
        <v>3254359.71</v>
      </c>
      <c r="F45" s="95">
        <v>2901152.28</v>
      </c>
      <c r="G45" s="95">
        <v>738248.5</v>
      </c>
      <c r="H45" s="95">
        <v>583794.5</v>
      </c>
      <c r="I45" s="95">
        <v>506576</v>
      </c>
      <c r="J45" s="95">
        <v>0</v>
      </c>
      <c r="K45" s="95">
        <v>126305</v>
      </c>
      <c r="L45" s="95">
        <v>0</v>
      </c>
      <c r="M45" s="95">
        <v>0</v>
      </c>
      <c r="N45" s="95">
        <v>137326.83</v>
      </c>
      <c r="O45" s="95">
        <v>36257.52</v>
      </c>
      <c r="P45" s="95">
        <v>8235.93</v>
      </c>
      <c r="Q45" s="95">
        <v>274208</v>
      </c>
      <c r="R45" s="95">
        <v>0</v>
      </c>
      <c r="S45" s="95">
        <v>490200</v>
      </c>
      <c r="T45" s="95">
        <v>330974.83</v>
      </c>
      <c r="U45" s="95">
        <v>119659.43</v>
      </c>
      <c r="V45" s="95">
        <v>0</v>
      </c>
      <c r="W45" s="95">
        <v>0</v>
      </c>
      <c r="X45" s="95">
        <v>205</v>
      </c>
      <c r="Y45" s="95">
        <v>0</v>
      </c>
      <c r="Z45" s="95">
        <v>0</v>
      </c>
      <c r="AA45" s="95">
        <v>13000</v>
      </c>
      <c r="AB45" s="95">
        <v>0</v>
      </c>
      <c r="AC45" s="95">
        <v>0</v>
      </c>
      <c r="AD45" s="95">
        <v>0</v>
      </c>
      <c r="AE45" s="95">
        <v>0</v>
      </c>
      <c r="AF45" s="95">
        <v>0</v>
      </c>
      <c r="AG45" s="95">
        <v>0</v>
      </c>
      <c r="AH45" s="95">
        <v>0</v>
      </c>
      <c r="AI45" s="95">
        <v>0</v>
      </c>
      <c r="AJ45" s="95">
        <v>0</v>
      </c>
      <c r="AK45" s="95">
        <v>0</v>
      </c>
      <c r="AL45" s="95">
        <v>0</v>
      </c>
      <c r="AM45" s="95">
        <v>0</v>
      </c>
      <c r="AN45" s="95">
        <v>3900</v>
      </c>
      <c r="AO45" s="95">
        <v>0</v>
      </c>
      <c r="AP45" s="95">
        <v>16800</v>
      </c>
      <c r="AQ45" s="95">
        <v>5910.4</v>
      </c>
      <c r="AR45" s="95">
        <v>171000</v>
      </c>
      <c r="AS45" s="95">
        <v>0</v>
      </c>
      <c r="AT45" s="95">
        <v>0</v>
      </c>
      <c r="AU45" s="95">
        <v>500</v>
      </c>
      <c r="AV45" s="95">
        <v>22232.6</v>
      </c>
      <c r="AW45" s="95">
        <v>0</v>
      </c>
      <c r="AX45" s="95">
        <v>9750</v>
      </c>
      <c r="AY45" s="95">
        <v>0</v>
      </c>
      <c r="AZ45" s="95">
        <v>0</v>
      </c>
      <c r="BA45" s="95">
        <v>2220</v>
      </c>
      <c r="BB45" s="95">
        <v>0</v>
      </c>
      <c r="BC45" s="95">
        <v>0</v>
      </c>
      <c r="BD45" s="95">
        <v>0</v>
      </c>
      <c r="BE45" s="95">
        <v>5906</v>
      </c>
      <c r="BF45" s="95">
        <v>0</v>
      </c>
      <c r="BG45" s="95">
        <v>0</v>
      </c>
      <c r="BH45" s="95">
        <v>4356.6</v>
      </c>
      <c r="BI45" s="95">
        <v>0</v>
      </c>
      <c r="BJ45" s="95">
        <v>0</v>
      </c>
      <c r="BK45" s="95">
        <v>0</v>
      </c>
      <c r="BL45" s="95">
        <v>0</v>
      </c>
      <c r="BM45" s="95">
        <v>0</v>
      </c>
      <c r="BN45" s="99" t="s">
        <v>1967</v>
      </c>
      <c r="BO45" s="99" t="s">
        <v>1967</v>
      </c>
      <c r="BP45" s="99" t="s">
        <v>1967</v>
      </c>
      <c r="BQ45" s="99" t="s">
        <v>1967</v>
      </c>
      <c r="BR45" s="99" t="s">
        <v>1967</v>
      </c>
      <c r="BS45" s="99" t="s">
        <v>1967</v>
      </c>
      <c r="BT45" s="99" t="s">
        <v>1967</v>
      </c>
      <c r="BU45" s="99" t="s">
        <v>1967</v>
      </c>
      <c r="BV45" s="99" t="s">
        <v>1967</v>
      </c>
      <c r="BW45" s="99" t="s">
        <v>1967</v>
      </c>
      <c r="BX45" s="99" t="s">
        <v>1967</v>
      </c>
      <c r="BY45" s="99" t="s">
        <v>1967</v>
      </c>
      <c r="BZ45" s="99" t="s">
        <v>1967</v>
      </c>
      <c r="CA45" s="95">
        <v>0</v>
      </c>
      <c r="CB45" s="95">
        <v>0</v>
      </c>
      <c r="CC45" s="95">
        <v>0</v>
      </c>
      <c r="CD45" s="95">
        <v>0</v>
      </c>
      <c r="CE45" s="95">
        <v>0</v>
      </c>
      <c r="CF45" s="95">
        <v>0</v>
      </c>
      <c r="CG45" s="95">
        <v>0</v>
      </c>
      <c r="CH45" s="95">
        <v>0</v>
      </c>
      <c r="CI45" s="95">
        <v>0</v>
      </c>
      <c r="CJ45" s="95">
        <v>0</v>
      </c>
      <c r="CK45" s="95">
        <v>0</v>
      </c>
      <c r="CL45" s="95">
        <v>0</v>
      </c>
      <c r="CM45" s="95">
        <v>0</v>
      </c>
      <c r="CN45" s="95">
        <v>0</v>
      </c>
      <c r="CO45" s="95">
        <v>0</v>
      </c>
      <c r="CP45" s="95">
        <v>0</v>
      </c>
      <c r="CQ45" s="95">
        <v>0</v>
      </c>
      <c r="CR45" s="99" t="s">
        <v>1967</v>
      </c>
      <c r="CS45" s="99" t="s">
        <v>1967</v>
      </c>
      <c r="CT45" s="99" t="s">
        <v>1967</v>
      </c>
      <c r="CU45" s="95">
        <v>0</v>
      </c>
      <c r="CV45" s="95">
        <v>0</v>
      </c>
      <c r="CW45" s="95">
        <v>0</v>
      </c>
      <c r="CX45" s="95">
        <v>0</v>
      </c>
      <c r="CY45" s="95">
        <v>0</v>
      </c>
      <c r="CZ45" s="95">
        <v>0</v>
      </c>
      <c r="DA45" s="99" t="s">
        <v>1967</v>
      </c>
      <c r="DB45" s="99" t="s">
        <v>1967</v>
      </c>
      <c r="DC45" s="99" t="s">
        <v>1967</v>
      </c>
      <c r="DD45" s="95">
        <v>0</v>
      </c>
      <c r="DE45" s="95">
        <v>0</v>
      </c>
      <c r="DF45" s="95">
        <v>0</v>
      </c>
      <c r="DG45" s="95">
        <v>0</v>
      </c>
      <c r="DH45" s="103">
        <v>0</v>
      </c>
    </row>
    <row r="46" spans="1:112" s="89" customFormat="1" ht="15" customHeight="1">
      <c r="A46" s="96" t="s">
        <v>2026</v>
      </c>
      <c r="B46" s="97"/>
      <c r="C46" s="97"/>
      <c r="D46" s="97" t="s">
        <v>2027</v>
      </c>
      <c r="E46" s="95">
        <v>4201482.89</v>
      </c>
      <c r="F46" s="95">
        <v>4197728.89</v>
      </c>
      <c r="G46" s="95">
        <v>0</v>
      </c>
      <c r="H46" s="95">
        <v>0</v>
      </c>
      <c r="I46" s="95">
        <v>0</v>
      </c>
      <c r="J46" s="95">
        <v>0</v>
      </c>
      <c r="K46" s="95">
        <v>0</v>
      </c>
      <c r="L46" s="95">
        <v>0</v>
      </c>
      <c r="M46" s="95">
        <v>0</v>
      </c>
      <c r="N46" s="95">
        <v>0</v>
      </c>
      <c r="O46" s="95">
        <v>0</v>
      </c>
      <c r="P46" s="95">
        <v>0</v>
      </c>
      <c r="Q46" s="95">
        <v>0</v>
      </c>
      <c r="R46" s="95">
        <v>0</v>
      </c>
      <c r="S46" s="95">
        <v>4197728.89</v>
      </c>
      <c r="T46" s="95">
        <v>0</v>
      </c>
      <c r="U46" s="95">
        <v>0</v>
      </c>
      <c r="V46" s="95">
        <v>0</v>
      </c>
      <c r="W46" s="95">
        <v>0</v>
      </c>
      <c r="X46" s="95">
        <v>0</v>
      </c>
      <c r="Y46" s="95">
        <v>0</v>
      </c>
      <c r="Z46" s="95">
        <v>0</v>
      </c>
      <c r="AA46" s="95">
        <v>0</v>
      </c>
      <c r="AB46" s="95">
        <v>0</v>
      </c>
      <c r="AC46" s="95">
        <v>0</v>
      </c>
      <c r="AD46" s="95">
        <v>0</v>
      </c>
      <c r="AE46" s="95">
        <v>0</v>
      </c>
      <c r="AF46" s="95">
        <v>0</v>
      </c>
      <c r="AG46" s="95">
        <v>0</v>
      </c>
      <c r="AH46" s="95">
        <v>0</v>
      </c>
      <c r="AI46" s="95">
        <v>0</v>
      </c>
      <c r="AJ46" s="95">
        <v>0</v>
      </c>
      <c r="AK46" s="95">
        <v>0</v>
      </c>
      <c r="AL46" s="95">
        <v>0</v>
      </c>
      <c r="AM46" s="95">
        <v>0</v>
      </c>
      <c r="AN46" s="95">
        <v>0</v>
      </c>
      <c r="AO46" s="95">
        <v>0</v>
      </c>
      <c r="AP46" s="95">
        <v>0</v>
      </c>
      <c r="AQ46" s="95">
        <v>0</v>
      </c>
      <c r="AR46" s="95">
        <v>0</v>
      </c>
      <c r="AS46" s="95">
        <v>0</v>
      </c>
      <c r="AT46" s="95">
        <v>0</v>
      </c>
      <c r="AU46" s="95">
        <v>0</v>
      </c>
      <c r="AV46" s="95">
        <v>3754</v>
      </c>
      <c r="AW46" s="95">
        <v>0</v>
      </c>
      <c r="AX46" s="95">
        <v>0</v>
      </c>
      <c r="AY46" s="95">
        <v>0</v>
      </c>
      <c r="AZ46" s="95">
        <v>0</v>
      </c>
      <c r="BA46" s="95">
        <v>3754</v>
      </c>
      <c r="BB46" s="95">
        <v>0</v>
      </c>
      <c r="BC46" s="95">
        <v>0</v>
      </c>
      <c r="BD46" s="95">
        <v>0</v>
      </c>
      <c r="BE46" s="95">
        <v>0</v>
      </c>
      <c r="BF46" s="95">
        <v>0</v>
      </c>
      <c r="BG46" s="95">
        <v>0</v>
      </c>
      <c r="BH46" s="95">
        <v>0</v>
      </c>
      <c r="BI46" s="95">
        <v>0</v>
      </c>
      <c r="BJ46" s="95">
        <v>0</v>
      </c>
      <c r="BK46" s="95">
        <v>0</v>
      </c>
      <c r="BL46" s="95">
        <v>0</v>
      </c>
      <c r="BM46" s="95">
        <v>0</v>
      </c>
      <c r="BN46" s="99" t="s">
        <v>1967</v>
      </c>
      <c r="BO46" s="99" t="s">
        <v>1967</v>
      </c>
      <c r="BP46" s="99" t="s">
        <v>1967</v>
      </c>
      <c r="BQ46" s="99" t="s">
        <v>1967</v>
      </c>
      <c r="BR46" s="99" t="s">
        <v>1967</v>
      </c>
      <c r="BS46" s="99" t="s">
        <v>1967</v>
      </c>
      <c r="BT46" s="99" t="s">
        <v>1967</v>
      </c>
      <c r="BU46" s="99" t="s">
        <v>1967</v>
      </c>
      <c r="BV46" s="99" t="s">
        <v>1967</v>
      </c>
      <c r="BW46" s="99" t="s">
        <v>1967</v>
      </c>
      <c r="BX46" s="99" t="s">
        <v>1967</v>
      </c>
      <c r="BY46" s="99" t="s">
        <v>1967</v>
      </c>
      <c r="BZ46" s="99" t="s">
        <v>1967</v>
      </c>
      <c r="CA46" s="95">
        <v>0</v>
      </c>
      <c r="CB46" s="95">
        <v>0</v>
      </c>
      <c r="CC46" s="95">
        <v>0</v>
      </c>
      <c r="CD46" s="95">
        <v>0</v>
      </c>
      <c r="CE46" s="95">
        <v>0</v>
      </c>
      <c r="CF46" s="95">
        <v>0</v>
      </c>
      <c r="CG46" s="95">
        <v>0</v>
      </c>
      <c r="CH46" s="95">
        <v>0</v>
      </c>
      <c r="CI46" s="95">
        <v>0</v>
      </c>
      <c r="CJ46" s="95">
        <v>0</v>
      </c>
      <c r="CK46" s="95">
        <v>0</v>
      </c>
      <c r="CL46" s="95">
        <v>0</v>
      </c>
      <c r="CM46" s="95">
        <v>0</v>
      </c>
      <c r="CN46" s="95">
        <v>0</v>
      </c>
      <c r="CO46" s="95">
        <v>0</v>
      </c>
      <c r="CP46" s="95">
        <v>0</v>
      </c>
      <c r="CQ46" s="95">
        <v>0</v>
      </c>
      <c r="CR46" s="99" t="s">
        <v>1967</v>
      </c>
      <c r="CS46" s="99" t="s">
        <v>1967</v>
      </c>
      <c r="CT46" s="99" t="s">
        <v>1967</v>
      </c>
      <c r="CU46" s="95">
        <v>0</v>
      </c>
      <c r="CV46" s="95">
        <v>0</v>
      </c>
      <c r="CW46" s="95">
        <v>0</v>
      </c>
      <c r="CX46" s="95">
        <v>0</v>
      </c>
      <c r="CY46" s="95">
        <v>0</v>
      </c>
      <c r="CZ46" s="95">
        <v>0</v>
      </c>
      <c r="DA46" s="99" t="s">
        <v>1967</v>
      </c>
      <c r="DB46" s="99" t="s">
        <v>1967</v>
      </c>
      <c r="DC46" s="99" t="s">
        <v>1967</v>
      </c>
      <c r="DD46" s="95">
        <v>0</v>
      </c>
      <c r="DE46" s="95">
        <v>0</v>
      </c>
      <c r="DF46" s="95">
        <v>0</v>
      </c>
      <c r="DG46" s="95">
        <v>0</v>
      </c>
      <c r="DH46" s="103">
        <v>0</v>
      </c>
    </row>
    <row r="47" spans="1:112" s="89" customFormat="1" ht="15" customHeight="1">
      <c r="A47" s="96" t="s">
        <v>2028</v>
      </c>
      <c r="B47" s="97"/>
      <c r="C47" s="97"/>
      <c r="D47" s="97" t="s">
        <v>2029</v>
      </c>
      <c r="E47" s="95">
        <v>2960715.15</v>
      </c>
      <c r="F47" s="95">
        <v>1377510.15</v>
      </c>
      <c r="G47" s="95">
        <v>420715</v>
      </c>
      <c r="H47" s="95">
        <v>265188.38</v>
      </c>
      <c r="I47" s="95">
        <v>215100</v>
      </c>
      <c r="J47" s="95">
        <v>0</v>
      </c>
      <c r="K47" s="95">
        <v>189680</v>
      </c>
      <c r="L47" s="95">
        <v>0</v>
      </c>
      <c r="M47" s="95">
        <v>0</v>
      </c>
      <c r="N47" s="95">
        <v>89473.75</v>
      </c>
      <c r="O47" s="95">
        <v>23625.01</v>
      </c>
      <c r="P47" s="95">
        <v>2438.01</v>
      </c>
      <c r="Q47" s="95">
        <v>170465</v>
      </c>
      <c r="R47" s="95">
        <v>0</v>
      </c>
      <c r="S47" s="95">
        <v>825</v>
      </c>
      <c r="T47" s="95">
        <v>596859.44</v>
      </c>
      <c r="U47" s="95">
        <v>35097.85</v>
      </c>
      <c r="V47" s="95">
        <v>359040</v>
      </c>
      <c r="W47" s="95">
        <v>0</v>
      </c>
      <c r="X47" s="95">
        <v>5</v>
      </c>
      <c r="Y47" s="95">
        <v>0</v>
      </c>
      <c r="Z47" s="95">
        <v>0</v>
      </c>
      <c r="AA47" s="95">
        <v>0</v>
      </c>
      <c r="AB47" s="95">
        <v>0</v>
      </c>
      <c r="AC47" s="95">
        <v>0</v>
      </c>
      <c r="AD47" s="95">
        <v>0</v>
      </c>
      <c r="AE47" s="95">
        <v>0</v>
      </c>
      <c r="AF47" s="95">
        <v>0</v>
      </c>
      <c r="AG47" s="95">
        <v>0</v>
      </c>
      <c r="AH47" s="95">
        <v>0</v>
      </c>
      <c r="AI47" s="95">
        <v>0</v>
      </c>
      <c r="AJ47" s="95">
        <v>0</v>
      </c>
      <c r="AK47" s="95">
        <v>0</v>
      </c>
      <c r="AL47" s="95">
        <v>0</v>
      </c>
      <c r="AM47" s="95">
        <v>0</v>
      </c>
      <c r="AN47" s="95">
        <v>0</v>
      </c>
      <c r="AO47" s="95">
        <v>0</v>
      </c>
      <c r="AP47" s="95">
        <v>9800</v>
      </c>
      <c r="AQ47" s="95">
        <v>22500</v>
      </c>
      <c r="AR47" s="95">
        <v>166753.59</v>
      </c>
      <c r="AS47" s="95">
        <v>3663</v>
      </c>
      <c r="AT47" s="95">
        <v>0</v>
      </c>
      <c r="AU47" s="95">
        <v>0</v>
      </c>
      <c r="AV47" s="95">
        <v>986345.56</v>
      </c>
      <c r="AW47" s="95">
        <v>0</v>
      </c>
      <c r="AX47" s="95">
        <v>12534.56</v>
      </c>
      <c r="AY47" s="95">
        <v>0</v>
      </c>
      <c r="AZ47" s="95">
        <v>188038</v>
      </c>
      <c r="BA47" s="95">
        <v>305900</v>
      </c>
      <c r="BB47" s="95">
        <v>0</v>
      </c>
      <c r="BC47" s="95">
        <v>0</v>
      </c>
      <c r="BD47" s="95">
        <v>0</v>
      </c>
      <c r="BE47" s="95">
        <v>455309</v>
      </c>
      <c r="BF47" s="95">
        <v>0</v>
      </c>
      <c r="BG47" s="95">
        <v>0</v>
      </c>
      <c r="BH47" s="95">
        <v>24564</v>
      </c>
      <c r="BI47" s="95">
        <v>0</v>
      </c>
      <c r="BJ47" s="95">
        <v>0</v>
      </c>
      <c r="BK47" s="95">
        <v>0</v>
      </c>
      <c r="BL47" s="95">
        <v>0</v>
      </c>
      <c r="BM47" s="95">
        <v>0</v>
      </c>
      <c r="BN47" s="99" t="s">
        <v>1967</v>
      </c>
      <c r="BO47" s="99" t="s">
        <v>1967</v>
      </c>
      <c r="BP47" s="99" t="s">
        <v>1967</v>
      </c>
      <c r="BQ47" s="99" t="s">
        <v>1967</v>
      </c>
      <c r="BR47" s="99" t="s">
        <v>1967</v>
      </c>
      <c r="BS47" s="99" t="s">
        <v>1967</v>
      </c>
      <c r="BT47" s="99" t="s">
        <v>1967</v>
      </c>
      <c r="BU47" s="99" t="s">
        <v>1967</v>
      </c>
      <c r="BV47" s="99" t="s">
        <v>1967</v>
      </c>
      <c r="BW47" s="99" t="s">
        <v>1967</v>
      </c>
      <c r="BX47" s="99" t="s">
        <v>1967</v>
      </c>
      <c r="BY47" s="99" t="s">
        <v>1967</v>
      </c>
      <c r="BZ47" s="99" t="s">
        <v>1967</v>
      </c>
      <c r="CA47" s="95">
        <v>0</v>
      </c>
      <c r="CB47" s="95">
        <v>0</v>
      </c>
      <c r="CC47" s="95">
        <v>0</v>
      </c>
      <c r="CD47" s="95">
        <v>0</v>
      </c>
      <c r="CE47" s="95">
        <v>0</v>
      </c>
      <c r="CF47" s="95">
        <v>0</v>
      </c>
      <c r="CG47" s="95">
        <v>0</v>
      </c>
      <c r="CH47" s="95">
        <v>0</v>
      </c>
      <c r="CI47" s="95">
        <v>0</v>
      </c>
      <c r="CJ47" s="95">
        <v>0</v>
      </c>
      <c r="CK47" s="95">
        <v>0</v>
      </c>
      <c r="CL47" s="95">
        <v>0</v>
      </c>
      <c r="CM47" s="95">
        <v>0</v>
      </c>
      <c r="CN47" s="95">
        <v>0</v>
      </c>
      <c r="CO47" s="95">
        <v>0</v>
      </c>
      <c r="CP47" s="95">
        <v>0</v>
      </c>
      <c r="CQ47" s="95">
        <v>0</v>
      </c>
      <c r="CR47" s="99" t="s">
        <v>1967</v>
      </c>
      <c r="CS47" s="99" t="s">
        <v>1967</v>
      </c>
      <c r="CT47" s="99" t="s">
        <v>1967</v>
      </c>
      <c r="CU47" s="95">
        <v>0</v>
      </c>
      <c r="CV47" s="95">
        <v>0</v>
      </c>
      <c r="CW47" s="95">
        <v>0</v>
      </c>
      <c r="CX47" s="95">
        <v>0</v>
      </c>
      <c r="CY47" s="95">
        <v>0</v>
      </c>
      <c r="CZ47" s="95">
        <v>0</v>
      </c>
      <c r="DA47" s="99" t="s">
        <v>1967</v>
      </c>
      <c r="DB47" s="99" t="s">
        <v>1967</v>
      </c>
      <c r="DC47" s="99" t="s">
        <v>1967</v>
      </c>
      <c r="DD47" s="95">
        <v>0</v>
      </c>
      <c r="DE47" s="95">
        <v>0</v>
      </c>
      <c r="DF47" s="95">
        <v>0</v>
      </c>
      <c r="DG47" s="95">
        <v>0</v>
      </c>
      <c r="DH47" s="103">
        <v>0</v>
      </c>
    </row>
    <row r="48" spans="1:112" s="89" customFormat="1" ht="15" customHeight="1">
      <c r="A48" s="96" t="s">
        <v>2030</v>
      </c>
      <c r="B48" s="97"/>
      <c r="C48" s="97"/>
      <c r="D48" s="97" t="s">
        <v>1972</v>
      </c>
      <c r="E48" s="95">
        <v>2601675.15</v>
      </c>
      <c r="F48" s="95">
        <v>1377510.15</v>
      </c>
      <c r="G48" s="95">
        <v>420715</v>
      </c>
      <c r="H48" s="95">
        <v>265188.38</v>
      </c>
      <c r="I48" s="95">
        <v>215100</v>
      </c>
      <c r="J48" s="95">
        <v>0</v>
      </c>
      <c r="K48" s="95">
        <v>189680</v>
      </c>
      <c r="L48" s="95">
        <v>0</v>
      </c>
      <c r="M48" s="95">
        <v>0</v>
      </c>
      <c r="N48" s="95">
        <v>89473.75</v>
      </c>
      <c r="O48" s="95">
        <v>23625.01</v>
      </c>
      <c r="P48" s="95">
        <v>2438.01</v>
      </c>
      <c r="Q48" s="95">
        <v>170465</v>
      </c>
      <c r="R48" s="95">
        <v>0</v>
      </c>
      <c r="S48" s="95">
        <v>825</v>
      </c>
      <c r="T48" s="95">
        <v>237819.44</v>
      </c>
      <c r="U48" s="95">
        <v>35097.85</v>
      </c>
      <c r="V48" s="95">
        <v>0</v>
      </c>
      <c r="W48" s="95">
        <v>0</v>
      </c>
      <c r="X48" s="95">
        <v>5</v>
      </c>
      <c r="Y48" s="95">
        <v>0</v>
      </c>
      <c r="Z48" s="95">
        <v>0</v>
      </c>
      <c r="AA48" s="95">
        <v>0</v>
      </c>
      <c r="AB48" s="95">
        <v>0</v>
      </c>
      <c r="AC48" s="95">
        <v>0</v>
      </c>
      <c r="AD48" s="95">
        <v>0</v>
      </c>
      <c r="AE48" s="95">
        <v>0</v>
      </c>
      <c r="AF48" s="95">
        <v>0</v>
      </c>
      <c r="AG48" s="95">
        <v>0</v>
      </c>
      <c r="AH48" s="95">
        <v>0</v>
      </c>
      <c r="AI48" s="95">
        <v>0</v>
      </c>
      <c r="AJ48" s="95">
        <v>0</v>
      </c>
      <c r="AK48" s="95">
        <v>0</v>
      </c>
      <c r="AL48" s="95">
        <v>0</v>
      </c>
      <c r="AM48" s="95">
        <v>0</v>
      </c>
      <c r="AN48" s="95">
        <v>0</v>
      </c>
      <c r="AO48" s="95">
        <v>0</v>
      </c>
      <c r="AP48" s="95">
        <v>9800</v>
      </c>
      <c r="AQ48" s="95">
        <v>22500</v>
      </c>
      <c r="AR48" s="95">
        <v>166753.59</v>
      </c>
      <c r="AS48" s="95">
        <v>3663</v>
      </c>
      <c r="AT48" s="95">
        <v>0</v>
      </c>
      <c r="AU48" s="95">
        <v>0</v>
      </c>
      <c r="AV48" s="95">
        <v>986345.56</v>
      </c>
      <c r="AW48" s="95">
        <v>0</v>
      </c>
      <c r="AX48" s="95">
        <v>12534.56</v>
      </c>
      <c r="AY48" s="95">
        <v>0</v>
      </c>
      <c r="AZ48" s="95">
        <v>188038</v>
      </c>
      <c r="BA48" s="95">
        <v>305900</v>
      </c>
      <c r="BB48" s="95">
        <v>0</v>
      </c>
      <c r="BC48" s="95">
        <v>0</v>
      </c>
      <c r="BD48" s="95">
        <v>0</v>
      </c>
      <c r="BE48" s="95">
        <v>455309</v>
      </c>
      <c r="BF48" s="95">
        <v>0</v>
      </c>
      <c r="BG48" s="95">
        <v>0</v>
      </c>
      <c r="BH48" s="95">
        <v>24564</v>
      </c>
      <c r="BI48" s="95">
        <v>0</v>
      </c>
      <c r="BJ48" s="95">
        <v>0</v>
      </c>
      <c r="BK48" s="95">
        <v>0</v>
      </c>
      <c r="BL48" s="95">
        <v>0</v>
      </c>
      <c r="BM48" s="95">
        <v>0</v>
      </c>
      <c r="BN48" s="99" t="s">
        <v>1967</v>
      </c>
      <c r="BO48" s="99" t="s">
        <v>1967</v>
      </c>
      <c r="BP48" s="99" t="s">
        <v>1967</v>
      </c>
      <c r="BQ48" s="99" t="s">
        <v>1967</v>
      </c>
      <c r="BR48" s="99" t="s">
        <v>1967</v>
      </c>
      <c r="BS48" s="99" t="s">
        <v>1967</v>
      </c>
      <c r="BT48" s="99" t="s">
        <v>1967</v>
      </c>
      <c r="BU48" s="99" t="s">
        <v>1967</v>
      </c>
      <c r="BV48" s="99" t="s">
        <v>1967</v>
      </c>
      <c r="BW48" s="99" t="s">
        <v>1967</v>
      </c>
      <c r="BX48" s="99" t="s">
        <v>1967</v>
      </c>
      <c r="BY48" s="99" t="s">
        <v>1967</v>
      </c>
      <c r="BZ48" s="99" t="s">
        <v>1967</v>
      </c>
      <c r="CA48" s="95">
        <v>0</v>
      </c>
      <c r="CB48" s="95">
        <v>0</v>
      </c>
      <c r="CC48" s="95">
        <v>0</v>
      </c>
      <c r="CD48" s="95">
        <v>0</v>
      </c>
      <c r="CE48" s="95">
        <v>0</v>
      </c>
      <c r="CF48" s="95">
        <v>0</v>
      </c>
      <c r="CG48" s="95">
        <v>0</v>
      </c>
      <c r="CH48" s="95">
        <v>0</v>
      </c>
      <c r="CI48" s="95">
        <v>0</v>
      </c>
      <c r="CJ48" s="95">
        <v>0</v>
      </c>
      <c r="CK48" s="95">
        <v>0</v>
      </c>
      <c r="CL48" s="95">
        <v>0</v>
      </c>
      <c r="CM48" s="95">
        <v>0</v>
      </c>
      <c r="CN48" s="95">
        <v>0</v>
      </c>
      <c r="CO48" s="95">
        <v>0</v>
      </c>
      <c r="CP48" s="95">
        <v>0</v>
      </c>
      <c r="CQ48" s="95">
        <v>0</v>
      </c>
      <c r="CR48" s="99" t="s">
        <v>1967</v>
      </c>
      <c r="CS48" s="99" t="s">
        <v>1967</v>
      </c>
      <c r="CT48" s="99" t="s">
        <v>1967</v>
      </c>
      <c r="CU48" s="95">
        <v>0</v>
      </c>
      <c r="CV48" s="95">
        <v>0</v>
      </c>
      <c r="CW48" s="95">
        <v>0</v>
      </c>
      <c r="CX48" s="95">
        <v>0</v>
      </c>
      <c r="CY48" s="95">
        <v>0</v>
      </c>
      <c r="CZ48" s="95">
        <v>0</v>
      </c>
      <c r="DA48" s="99" t="s">
        <v>1967</v>
      </c>
      <c r="DB48" s="99" t="s">
        <v>1967</v>
      </c>
      <c r="DC48" s="99" t="s">
        <v>1967</v>
      </c>
      <c r="DD48" s="95">
        <v>0</v>
      </c>
      <c r="DE48" s="95">
        <v>0</v>
      </c>
      <c r="DF48" s="95">
        <v>0</v>
      </c>
      <c r="DG48" s="95">
        <v>0</v>
      </c>
      <c r="DH48" s="103">
        <v>0</v>
      </c>
    </row>
    <row r="49" spans="1:112" s="89" customFormat="1" ht="15" customHeight="1">
      <c r="A49" s="96" t="s">
        <v>2031</v>
      </c>
      <c r="B49" s="97"/>
      <c r="C49" s="97"/>
      <c r="D49" s="97" t="s">
        <v>2032</v>
      </c>
      <c r="E49" s="95">
        <v>359040</v>
      </c>
      <c r="F49" s="95">
        <v>0</v>
      </c>
      <c r="G49" s="95">
        <v>0</v>
      </c>
      <c r="H49" s="95">
        <v>0</v>
      </c>
      <c r="I49" s="95">
        <v>0</v>
      </c>
      <c r="J49" s="95">
        <v>0</v>
      </c>
      <c r="K49" s="95">
        <v>0</v>
      </c>
      <c r="L49" s="95">
        <v>0</v>
      </c>
      <c r="M49" s="95">
        <v>0</v>
      </c>
      <c r="N49" s="95">
        <v>0</v>
      </c>
      <c r="O49" s="95">
        <v>0</v>
      </c>
      <c r="P49" s="95">
        <v>0</v>
      </c>
      <c r="Q49" s="95">
        <v>0</v>
      </c>
      <c r="R49" s="95">
        <v>0</v>
      </c>
      <c r="S49" s="95">
        <v>0</v>
      </c>
      <c r="T49" s="95">
        <v>359040</v>
      </c>
      <c r="U49" s="95">
        <v>0</v>
      </c>
      <c r="V49" s="95">
        <v>359040</v>
      </c>
      <c r="W49" s="95">
        <v>0</v>
      </c>
      <c r="X49" s="95">
        <v>0</v>
      </c>
      <c r="Y49" s="95">
        <v>0</v>
      </c>
      <c r="Z49" s="95">
        <v>0</v>
      </c>
      <c r="AA49" s="95">
        <v>0</v>
      </c>
      <c r="AB49" s="95">
        <v>0</v>
      </c>
      <c r="AC49" s="95">
        <v>0</v>
      </c>
      <c r="AD49" s="95">
        <v>0</v>
      </c>
      <c r="AE49" s="95">
        <v>0</v>
      </c>
      <c r="AF49" s="95">
        <v>0</v>
      </c>
      <c r="AG49" s="95">
        <v>0</v>
      </c>
      <c r="AH49" s="95">
        <v>0</v>
      </c>
      <c r="AI49" s="95">
        <v>0</v>
      </c>
      <c r="AJ49" s="95">
        <v>0</v>
      </c>
      <c r="AK49" s="95">
        <v>0</v>
      </c>
      <c r="AL49" s="95">
        <v>0</v>
      </c>
      <c r="AM49" s="95">
        <v>0</v>
      </c>
      <c r="AN49" s="95">
        <v>0</v>
      </c>
      <c r="AO49" s="95">
        <v>0</v>
      </c>
      <c r="AP49" s="95">
        <v>0</v>
      </c>
      <c r="AQ49" s="95">
        <v>0</v>
      </c>
      <c r="AR49" s="95">
        <v>0</v>
      </c>
      <c r="AS49" s="95">
        <v>0</v>
      </c>
      <c r="AT49" s="95">
        <v>0</v>
      </c>
      <c r="AU49" s="95">
        <v>0</v>
      </c>
      <c r="AV49" s="95">
        <v>0</v>
      </c>
      <c r="AW49" s="95">
        <v>0</v>
      </c>
      <c r="AX49" s="95">
        <v>0</v>
      </c>
      <c r="AY49" s="95">
        <v>0</v>
      </c>
      <c r="AZ49" s="95">
        <v>0</v>
      </c>
      <c r="BA49" s="95">
        <v>0</v>
      </c>
      <c r="BB49" s="95">
        <v>0</v>
      </c>
      <c r="BC49" s="95">
        <v>0</v>
      </c>
      <c r="BD49" s="95">
        <v>0</v>
      </c>
      <c r="BE49" s="95">
        <v>0</v>
      </c>
      <c r="BF49" s="95">
        <v>0</v>
      </c>
      <c r="BG49" s="95">
        <v>0</v>
      </c>
      <c r="BH49" s="95">
        <v>0</v>
      </c>
      <c r="BI49" s="95">
        <v>0</v>
      </c>
      <c r="BJ49" s="95">
        <v>0</v>
      </c>
      <c r="BK49" s="95">
        <v>0</v>
      </c>
      <c r="BL49" s="95">
        <v>0</v>
      </c>
      <c r="BM49" s="95">
        <v>0</v>
      </c>
      <c r="BN49" s="99" t="s">
        <v>1967</v>
      </c>
      <c r="BO49" s="99" t="s">
        <v>1967</v>
      </c>
      <c r="BP49" s="99" t="s">
        <v>1967</v>
      </c>
      <c r="BQ49" s="99" t="s">
        <v>1967</v>
      </c>
      <c r="BR49" s="99" t="s">
        <v>1967</v>
      </c>
      <c r="BS49" s="99" t="s">
        <v>1967</v>
      </c>
      <c r="BT49" s="99" t="s">
        <v>1967</v>
      </c>
      <c r="BU49" s="99" t="s">
        <v>1967</v>
      </c>
      <c r="BV49" s="99" t="s">
        <v>1967</v>
      </c>
      <c r="BW49" s="99" t="s">
        <v>1967</v>
      </c>
      <c r="BX49" s="99" t="s">
        <v>1967</v>
      </c>
      <c r="BY49" s="99" t="s">
        <v>1967</v>
      </c>
      <c r="BZ49" s="99" t="s">
        <v>1967</v>
      </c>
      <c r="CA49" s="95">
        <v>0</v>
      </c>
      <c r="CB49" s="95">
        <v>0</v>
      </c>
      <c r="CC49" s="95">
        <v>0</v>
      </c>
      <c r="CD49" s="95">
        <v>0</v>
      </c>
      <c r="CE49" s="95">
        <v>0</v>
      </c>
      <c r="CF49" s="95">
        <v>0</v>
      </c>
      <c r="CG49" s="95">
        <v>0</v>
      </c>
      <c r="CH49" s="95">
        <v>0</v>
      </c>
      <c r="CI49" s="95">
        <v>0</v>
      </c>
      <c r="CJ49" s="95">
        <v>0</v>
      </c>
      <c r="CK49" s="95">
        <v>0</v>
      </c>
      <c r="CL49" s="95">
        <v>0</v>
      </c>
      <c r="CM49" s="95">
        <v>0</v>
      </c>
      <c r="CN49" s="95">
        <v>0</v>
      </c>
      <c r="CO49" s="95">
        <v>0</v>
      </c>
      <c r="CP49" s="95">
        <v>0</v>
      </c>
      <c r="CQ49" s="95">
        <v>0</v>
      </c>
      <c r="CR49" s="99" t="s">
        <v>1967</v>
      </c>
      <c r="CS49" s="99" t="s">
        <v>1967</v>
      </c>
      <c r="CT49" s="99" t="s">
        <v>1967</v>
      </c>
      <c r="CU49" s="95">
        <v>0</v>
      </c>
      <c r="CV49" s="95">
        <v>0</v>
      </c>
      <c r="CW49" s="95">
        <v>0</v>
      </c>
      <c r="CX49" s="95">
        <v>0</v>
      </c>
      <c r="CY49" s="95">
        <v>0</v>
      </c>
      <c r="CZ49" s="95">
        <v>0</v>
      </c>
      <c r="DA49" s="99" t="s">
        <v>1967</v>
      </c>
      <c r="DB49" s="99" t="s">
        <v>1967</v>
      </c>
      <c r="DC49" s="99" t="s">
        <v>1967</v>
      </c>
      <c r="DD49" s="95">
        <v>0</v>
      </c>
      <c r="DE49" s="95">
        <v>0</v>
      </c>
      <c r="DF49" s="95">
        <v>0</v>
      </c>
      <c r="DG49" s="95">
        <v>0</v>
      </c>
      <c r="DH49" s="103">
        <v>0</v>
      </c>
    </row>
    <row r="50" spans="1:112" s="89" customFormat="1" ht="15" customHeight="1">
      <c r="A50" s="96" t="s">
        <v>2033</v>
      </c>
      <c r="B50" s="97"/>
      <c r="C50" s="97"/>
      <c r="D50" s="97" t="s">
        <v>2034</v>
      </c>
      <c r="E50" s="95">
        <v>1152040.18</v>
      </c>
      <c r="F50" s="95">
        <v>925072.24</v>
      </c>
      <c r="G50" s="95">
        <v>277096.01</v>
      </c>
      <c r="H50" s="95">
        <v>266444</v>
      </c>
      <c r="I50" s="95">
        <v>82452</v>
      </c>
      <c r="J50" s="95">
        <v>0</v>
      </c>
      <c r="K50" s="95">
        <v>13070</v>
      </c>
      <c r="L50" s="95">
        <v>1849.92</v>
      </c>
      <c r="M50" s="95">
        <v>0</v>
      </c>
      <c r="N50" s="95">
        <v>89286.24</v>
      </c>
      <c r="O50" s="95">
        <v>23913.61</v>
      </c>
      <c r="P50" s="95">
        <v>552.82</v>
      </c>
      <c r="Q50" s="95">
        <v>69573.4</v>
      </c>
      <c r="R50" s="95">
        <v>1102.24</v>
      </c>
      <c r="S50" s="95">
        <v>99732</v>
      </c>
      <c r="T50" s="95">
        <v>155664.46</v>
      </c>
      <c r="U50" s="95">
        <v>16044.54</v>
      </c>
      <c r="V50" s="95">
        <v>0</v>
      </c>
      <c r="W50" s="95">
        <v>0</v>
      </c>
      <c r="X50" s="95">
        <v>325</v>
      </c>
      <c r="Y50" s="95">
        <v>0</v>
      </c>
      <c r="Z50" s="95">
        <v>0</v>
      </c>
      <c r="AA50" s="95">
        <v>1290</v>
      </c>
      <c r="AB50" s="95">
        <v>0</v>
      </c>
      <c r="AC50" s="95">
        <v>0</v>
      </c>
      <c r="AD50" s="95">
        <v>0</v>
      </c>
      <c r="AE50" s="95">
        <v>0</v>
      </c>
      <c r="AF50" s="95">
        <v>0</v>
      </c>
      <c r="AG50" s="95">
        <v>0</v>
      </c>
      <c r="AH50" s="95">
        <v>0</v>
      </c>
      <c r="AI50" s="95">
        <v>0</v>
      </c>
      <c r="AJ50" s="95">
        <v>0</v>
      </c>
      <c r="AK50" s="95">
        <v>0</v>
      </c>
      <c r="AL50" s="95">
        <v>0</v>
      </c>
      <c r="AM50" s="95">
        <v>0</v>
      </c>
      <c r="AN50" s="95">
        <v>0</v>
      </c>
      <c r="AO50" s="95">
        <v>0</v>
      </c>
      <c r="AP50" s="95">
        <v>6800</v>
      </c>
      <c r="AQ50" s="95">
        <v>10723</v>
      </c>
      <c r="AR50" s="95">
        <v>86945.47</v>
      </c>
      <c r="AS50" s="95">
        <v>32764.45</v>
      </c>
      <c r="AT50" s="95">
        <v>0</v>
      </c>
      <c r="AU50" s="95">
        <v>772</v>
      </c>
      <c r="AV50" s="95">
        <v>71303.48</v>
      </c>
      <c r="AW50" s="95">
        <v>0</v>
      </c>
      <c r="AX50" s="95">
        <v>22622.48</v>
      </c>
      <c r="AY50" s="95">
        <v>0</v>
      </c>
      <c r="AZ50" s="95">
        <v>0</v>
      </c>
      <c r="BA50" s="95">
        <v>24935</v>
      </c>
      <c r="BB50" s="95">
        <v>0</v>
      </c>
      <c r="BC50" s="95">
        <v>0</v>
      </c>
      <c r="BD50" s="95">
        <v>0</v>
      </c>
      <c r="BE50" s="95">
        <v>23746</v>
      </c>
      <c r="BF50" s="95">
        <v>0</v>
      </c>
      <c r="BG50" s="95">
        <v>0</v>
      </c>
      <c r="BH50" s="95">
        <v>0</v>
      </c>
      <c r="BI50" s="95">
        <v>0</v>
      </c>
      <c r="BJ50" s="95">
        <v>0</v>
      </c>
      <c r="BK50" s="95">
        <v>0</v>
      </c>
      <c r="BL50" s="95">
        <v>0</v>
      </c>
      <c r="BM50" s="95">
        <v>0</v>
      </c>
      <c r="BN50" s="99" t="s">
        <v>1967</v>
      </c>
      <c r="BO50" s="99" t="s">
        <v>1967</v>
      </c>
      <c r="BP50" s="99" t="s">
        <v>1967</v>
      </c>
      <c r="BQ50" s="99" t="s">
        <v>1967</v>
      </c>
      <c r="BR50" s="99" t="s">
        <v>1967</v>
      </c>
      <c r="BS50" s="99" t="s">
        <v>1967</v>
      </c>
      <c r="BT50" s="99" t="s">
        <v>1967</v>
      </c>
      <c r="BU50" s="99" t="s">
        <v>1967</v>
      </c>
      <c r="BV50" s="99" t="s">
        <v>1967</v>
      </c>
      <c r="BW50" s="99" t="s">
        <v>1967</v>
      </c>
      <c r="BX50" s="99" t="s">
        <v>1967</v>
      </c>
      <c r="BY50" s="99" t="s">
        <v>1967</v>
      </c>
      <c r="BZ50" s="99" t="s">
        <v>1967</v>
      </c>
      <c r="CA50" s="95">
        <v>0</v>
      </c>
      <c r="CB50" s="95">
        <v>0</v>
      </c>
      <c r="CC50" s="95">
        <v>0</v>
      </c>
      <c r="CD50" s="95">
        <v>0</v>
      </c>
      <c r="CE50" s="95">
        <v>0</v>
      </c>
      <c r="CF50" s="95">
        <v>0</v>
      </c>
      <c r="CG50" s="95">
        <v>0</v>
      </c>
      <c r="CH50" s="95">
        <v>0</v>
      </c>
      <c r="CI50" s="95">
        <v>0</v>
      </c>
      <c r="CJ50" s="95">
        <v>0</v>
      </c>
      <c r="CK50" s="95">
        <v>0</v>
      </c>
      <c r="CL50" s="95">
        <v>0</v>
      </c>
      <c r="CM50" s="95">
        <v>0</v>
      </c>
      <c r="CN50" s="95">
        <v>0</v>
      </c>
      <c r="CO50" s="95">
        <v>0</v>
      </c>
      <c r="CP50" s="95">
        <v>0</v>
      </c>
      <c r="CQ50" s="95">
        <v>0</v>
      </c>
      <c r="CR50" s="99" t="s">
        <v>1967</v>
      </c>
      <c r="CS50" s="99" t="s">
        <v>1967</v>
      </c>
      <c r="CT50" s="99" t="s">
        <v>1967</v>
      </c>
      <c r="CU50" s="95">
        <v>0</v>
      </c>
      <c r="CV50" s="95">
        <v>0</v>
      </c>
      <c r="CW50" s="95">
        <v>0</v>
      </c>
      <c r="CX50" s="95">
        <v>0</v>
      </c>
      <c r="CY50" s="95">
        <v>0</v>
      </c>
      <c r="CZ50" s="95">
        <v>0</v>
      </c>
      <c r="DA50" s="99" t="s">
        <v>1967</v>
      </c>
      <c r="DB50" s="99" t="s">
        <v>1967</v>
      </c>
      <c r="DC50" s="99" t="s">
        <v>1967</v>
      </c>
      <c r="DD50" s="95">
        <v>0</v>
      </c>
      <c r="DE50" s="95">
        <v>0</v>
      </c>
      <c r="DF50" s="95">
        <v>0</v>
      </c>
      <c r="DG50" s="95">
        <v>0</v>
      </c>
      <c r="DH50" s="103">
        <v>0</v>
      </c>
    </row>
    <row r="51" spans="1:112" s="89" customFormat="1" ht="15" customHeight="1">
      <c r="A51" s="96" t="s">
        <v>2035</v>
      </c>
      <c r="B51" s="97"/>
      <c r="C51" s="97"/>
      <c r="D51" s="97" t="s">
        <v>1972</v>
      </c>
      <c r="E51" s="95">
        <v>1152040.18</v>
      </c>
      <c r="F51" s="95">
        <v>925072.24</v>
      </c>
      <c r="G51" s="95">
        <v>277096.01</v>
      </c>
      <c r="H51" s="95">
        <v>266444</v>
      </c>
      <c r="I51" s="95">
        <v>82452</v>
      </c>
      <c r="J51" s="95">
        <v>0</v>
      </c>
      <c r="K51" s="95">
        <v>13070</v>
      </c>
      <c r="L51" s="95">
        <v>1849.92</v>
      </c>
      <c r="M51" s="95">
        <v>0</v>
      </c>
      <c r="N51" s="95">
        <v>89286.24</v>
      </c>
      <c r="O51" s="95">
        <v>23913.61</v>
      </c>
      <c r="P51" s="95">
        <v>552.82</v>
      </c>
      <c r="Q51" s="95">
        <v>69573.4</v>
      </c>
      <c r="R51" s="95">
        <v>1102.24</v>
      </c>
      <c r="S51" s="95">
        <v>99732</v>
      </c>
      <c r="T51" s="95">
        <v>155664.46</v>
      </c>
      <c r="U51" s="95">
        <v>16044.54</v>
      </c>
      <c r="V51" s="95">
        <v>0</v>
      </c>
      <c r="W51" s="95">
        <v>0</v>
      </c>
      <c r="X51" s="95">
        <v>325</v>
      </c>
      <c r="Y51" s="95">
        <v>0</v>
      </c>
      <c r="Z51" s="95">
        <v>0</v>
      </c>
      <c r="AA51" s="95">
        <v>1290</v>
      </c>
      <c r="AB51" s="95">
        <v>0</v>
      </c>
      <c r="AC51" s="95">
        <v>0</v>
      </c>
      <c r="AD51" s="95">
        <v>0</v>
      </c>
      <c r="AE51" s="95">
        <v>0</v>
      </c>
      <c r="AF51" s="95">
        <v>0</v>
      </c>
      <c r="AG51" s="95">
        <v>0</v>
      </c>
      <c r="AH51" s="95">
        <v>0</v>
      </c>
      <c r="AI51" s="95">
        <v>0</v>
      </c>
      <c r="AJ51" s="95">
        <v>0</v>
      </c>
      <c r="AK51" s="95">
        <v>0</v>
      </c>
      <c r="AL51" s="95">
        <v>0</v>
      </c>
      <c r="AM51" s="95">
        <v>0</v>
      </c>
      <c r="AN51" s="95">
        <v>0</v>
      </c>
      <c r="AO51" s="95">
        <v>0</v>
      </c>
      <c r="AP51" s="95">
        <v>6800</v>
      </c>
      <c r="AQ51" s="95">
        <v>10723</v>
      </c>
      <c r="AR51" s="95">
        <v>86945.47</v>
      </c>
      <c r="AS51" s="95">
        <v>32764.45</v>
      </c>
      <c r="AT51" s="95">
        <v>0</v>
      </c>
      <c r="AU51" s="95">
        <v>772</v>
      </c>
      <c r="AV51" s="95">
        <v>71303.48</v>
      </c>
      <c r="AW51" s="95">
        <v>0</v>
      </c>
      <c r="AX51" s="95">
        <v>22622.48</v>
      </c>
      <c r="AY51" s="95">
        <v>0</v>
      </c>
      <c r="AZ51" s="95">
        <v>0</v>
      </c>
      <c r="BA51" s="95">
        <v>24935</v>
      </c>
      <c r="BB51" s="95">
        <v>0</v>
      </c>
      <c r="BC51" s="95">
        <v>0</v>
      </c>
      <c r="BD51" s="95">
        <v>0</v>
      </c>
      <c r="BE51" s="95">
        <v>23746</v>
      </c>
      <c r="BF51" s="95">
        <v>0</v>
      </c>
      <c r="BG51" s="95">
        <v>0</v>
      </c>
      <c r="BH51" s="95">
        <v>0</v>
      </c>
      <c r="BI51" s="95">
        <v>0</v>
      </c>
      <c r="BJ51" s="95">
        <v>0</v>
      </c>
      <c r="BK51" s="95">
        <v>0</v>
      </c>
      <c r="BL51" s="95">
        <v>0</v>
      </c>
      <c r="BM51" s="95">
        <v>0</v>
      </c>
      <c r="BN51" s="99" t="s">
        <v>1967</v>
      </c>
      <c r="BO51" s="99" t="s">
        <v>1967</v>
      </c>
      <c r="BP51" s="99" t="s">
        <v>1967</v>
      </c>
      <c r="BQ51" s="99" t="s">
        <v>1967</v>
      </c>
      <c r="BR51" s="99" t="s">
        <v>1967</v>
      </c>
      <c r="BS51" s="99" t="s">
        <v>1967</v>
      </c>
      <c r="BT51" s="99" t="s">
        <v>1967</v>
      </c>
      <c r="BU51" s="99" t="s">
        <v>1967</v>
      </c>
      <c r="BV51" s="99" t="s">
        <v>1967</v>
      </c>
      <c r="BW51" s="99" t="s">
        <v>1967</v>
      </c>
      <c r="BX51" s="99" t="s">
        <v>1967</v>
      </c>
      <c r="BY51" s="99" t="s">
        <v>1967</v>
      </c>
      <c r="BZ51" s="99" t="s">
        <v>1967</v>
      </c>
      <c r="CA51" s="95">
        <v>0</v>
      </c>
      <c r="CB51" s="95">
        <v>0</v>
      </c>
      <c r="CC51" s="95">
        <v>0</v>
      </c>
      <c r="CD51" s="95">
        <v>0</v>
      </c>
      <c r="CE51" s="95">
        <v>0</v>
      </c>
      <c r="CF51" s="95">
        <v>0</v>
      </c>
      <c r="CG51" s="95">
        <v>0</v>
      </c>
      <c r="CH51" s="95">
        <v>0</v>
      </c>
      <c r="CI51" s="95">
        <v>0</v>
      </c>
      <c r="CJ51" s="95">
        <v>0</v>
      </c>
      <c r="CK51" s="95">
        <v>0</v>
      </c>
      <c r="CL51" s="95">
        <v>0</v>
      </c>
      <c r="CM51" s="95">
        <v>0</v>
      </c>
      <c r="CN51" s="95">
        <v>0</v>
      </c>
      <c r="CO51" s="95">
        <v>0</v>
      </c>
      <c r="CP51" s="95">
        <v>0</v>
      </c>
      <c r="CQ51" s="95">
        <v>0</v>
      </c>
      <c r="CR51" s="99" t="s">
        <v>1967</v>
      </c>
      <c r="CS51" s="99" t="s">
        <v>1967</v>
      </c>
      <c r="CT51" s="99" t="s">
        <v>1967</v>
      </c>
      <c r="CU51" s="95">
        <v>0</v>
      </c>
      <c r="CV51" s="95">
        <v>0</v>
      </c>
      <c r="CW51" s="95">
        <v>0</v>
      </c>
      <c r="CX51" s="95">
        <v>0</v>
      </c>
      <c r="CY51" s="95">
        <v>0</v>
      </c>
      <c r="CZ51" s="95">
        <v>0</v>
      </c>
      <c r="DA51" s="99" t="s">
        <v>1967</v>
      </c>
      <c r="DB51" s="99" t="s">
        <v>1967</v>
      </c>
      <c r="DC51" s="99" t="s">
        <v>1967</v>
      </c>
      <c r="DD51" s="95">
        <v>0</v>
      </c>
      <c r="DE51" s="95">
        <v>0</v>
      </c>
      <c r="DF51" s="95">
        <v>0</v>
      </c>
      <c r="DG51" s="95">
        <v>0</v>
      </c>
      <c r="DH51" s="103">
        <v>0</v>
      </c>
    </row>
    <row r="52" spans="1:112" s="89" customFormat="1" ht="15" customHeight="1">
      <c r="A52" s="96" t="s">
        <v>2036</v>
      </c>
      <c r="B52" s="97"/>
      <c r="C52" s="97"/>
      <c r="D52" s="97" t="s">
        <v>2037</v>
      </c>
      <c r="E52" s="95">
        <v>3590163.44</v>
      </c>
      <c r="F52" s="95">
        <v>3214585.55</v>
      </c>
      <c r="G52" s="95">
        <v>826599</v>
      </c>
      <c r="H52" s="95">
        <v>1466425</v>
      </c>
      <c r="I52" s="95">
        <v>375195</v>
      </c>
      <c r="J52" s="95">
        <v>0</v>
      </c>
      <c r="K52" s="95">
        <v>0</v>
      </c>
      <c r="L52" s="95">
        <v>0</v>
      </c>
      <c r="M52" s="95">
        <v>0</v>
      </c>
      <c r="N52" s="95">
        <v>175865.53</v>
      </c>
      <c r="O52" s="95">
        <v>44827.69</v>
      </c>
      <c r="P52" s="95">
        <v>5644.72</v>
      </c>
      <c r="Q52" s="95">
        <v>320028.61</v>
      </c>
      <c r="R52" s="95">
        <v>0</v>
      </c>
      <c r="S52" s="95">
        <v>0</v>
      </c>
      <c r="T52" s="95">
        <v>350880.49</v>
      </c>
      <c r="U52" s="95">
        <v>41315.2</v>
      </c>
      <c r="V52" s="95">
        <v>0</v>
      </c>
      <c r="W52" s="95">
        <v>0</v>
      </c>
      <c r="X52" s="95">
        <v>0</v>
      </c>
      <c r="Y52" s="95">
        <v>0</v>
      </c>
      <c r="Z52" s="95">
        <v>0</v>
      </c>
      <c r="AA52" s="95">
        <v>0</v>
      </c>
      <c r="AB52" s="95">
        <v>0</v>
      </c>
      <c r="AC52" s="95">
        <v>0</v>
      </c>
      <c r="AD52" s="95">
        <v>4640</v>
      </c>
      <c r="AE52" s="95">
        <v>0</v>
      </c>
      <c r="AF52" s="95">
        <v>0</v>
      </c>
      <c r="AG52" s="95">
        <v>0</v>
      </c>
      <c r="AH52" s="95">
        <v>0</v>
      </c>
      <c r="AI52" s="95">
        <v>0</v>
      </c>
      <c r="AJ52" s="95">
        <v>0</v>
      </c>
      <c r="AK52" s="95">
        <v>0</v>
      </c>
      <c r="AL52" s="95">
        <v>0</v>
      </c>
      <c r="AM52" s="95">
        <v>0</v>
      </c>
      <c r="AN52" s="95">
        <v>0</v>
      </c>
      <c r="AO52" s="95">
        <v>0</v>
      </c>
      <c r="AP52" s="95">
        <v>21900</v>
      </c>
      <c r="AQ52" s="95">
        <v>37540</v>
      </c>
      <c r="AR52" s="95">
        <v>212999.29</v>
      </c>
      <c r="AS52" s="95">
        <v>5960</v>
      </c>
      <c r="AT52" s="95">
        <v>0</v>
      </c>
      <c r="AU52" s="95">
        <v>26526</v>
      </c>
      <c r="AV52" s="95">
        <v>24697.4</v>
      </c>
      <c r="AW52" s="95">
        <v>0</v>
      </c>
      <c r="AX52" s="95">
        <v>14571.2</v>
      </c>
      <c r="AY52" s="95">
        <v>0</v>
      </c>
      <c r="AZ52" s="95">
        <v>0</v>
      </c>
      <c r="BA52" s="95">
        <v>0</v>
      </c>
      <c r="BB52" s="95">
        <v>0</v>
      </c>
      <c r="BC52" s="95">
        <v>0</v>
      </c>
      <c r="BD52" s="95">
        <v>0</v>
      </c>
      <c r="BE52" s="95">
        <v>10126.2</v>
      </c>
      <c r="BF52" s="95">
        <v>0</v>
      </c>
      <c r="BG52" s="95">
        <v>0</v>
      </c>
      <c r="BH52" s="95">
        <v>0</v>
      </c>
      <c r="BI52" s="95">
        <v>0</v>
      </c>
      <c r="BJ52" s="95">
        <v>0</v>
      </c>
      <c r="BK52" s="95">
        <v>0</v>
      </c>
      <c r="BL52" s="95">
        <v>0</v>
      </c>
      <c r="BM52" s="95">
        <v>0</v>
      </c>
      <c r="BN52" s="99" t="s">
        <v>1967</v>
      </c>
      <c r="BO52" s="99" t="s">
        <v>1967</v>
      </c>
      <c r="BP52" s="99" t="s">
        <v>1967</v>
      </c>
      <c r="BQ52" s="99" t="s">
        <v>1967</v>
      </c>
      <c r="BR52" s="99" t="s">
        <v>1967</v>
      </c>
      <c r="BS52" s="99" t="s">
        <v>1967</v>
      </c>
      <c r="BT52" s="99" t="s">
        <v>1967</v>
      </c>
      <c r="BU52" s="99" t="s">
        <v>1967</v>
      </c>
      <c r="BV52" s="99" t="s">
        <v>1967</v>
      </c>
      <c r="BW52" s="99" t="s">
        <v>1967</v>
      </c>
      <c r="BX52" s="99" t="s">
        <v>1967</v>
      </c>
      <c r="BY52" s="99" t="s">
        <v>1967</v>
      </c>
      <c r="BZ52" s="99" t="s">
        <v>1967</v>
      </c>
      <c r="CA52" s="95">
        <v>0</v>
      </c>
      <c r="CB52" s="95">
        <v>0</v>
      </c>
      <c r="CC52" s="95">
        <v>0</v>
      </c>
      <c r="CD52" s="95">
        <v>0</v>
      </c>
      <c r="CE52" s="95">
        <v>0</v>
      </c>
      <c r="CF52" s="95">
        <v>0</v>
      </c>
      <c r="CG52" s="95">
        <v>0</v>
      </c>
      <c r="CH52" s="95">
        <v>0</v>
      </c>
      <c r="CI52" s="95">
        <v>0</v>
      </c>
      <c r="CJ52" s="95">
        <v>0</v>
      </c>
      <c r="CK52" s="95">
        <v>0</v>
      </c>
      <c r="CL52" s="95">
        <v>0</v>
      </c>
      <c r="CM52" s="95">
        <v>0</v>
      </c>
      <c r="CN52" s="95">
        <v>0</v>
      </c>
      <c r="CO52" s="95">
        <v>0</v>
      </c>
      <c r="CP52" s="95">
        <v>0</v>
      </c>
      <c r="CQ52" s="95">
        <v>0</v>
      </c>
      <c r="CR52" s="99" t="s">
        <v>1967</v>
      </c>
      <c r="CS52" s="99" t="s">
        <v>1967</v>
      </c>
      <c r="CT52" s="99" t="s">
        <v>1967</v>
      </c>
      <c r="CU52" s="95">
        <v>0</v>
      </c>
      <c r="CV52" s="95">
        <v>0</v>
      </c>
      <c r="CW52" s="95">
        <v>0</v>
      </c>
      <c r="CX52" s="95">
        <v>0</v>
      </c>
      <c r="CY52" s="95">
        <v>0</v>
      </c>
      <c r="CZ52" s="95">
        <v>0</v>
      </c>
      <c r="DA52" s="99" t="s">
        <v>1967</v>
      </c>
      <c r="DB52" s="99" t="s">
        <v>1967</v>
      </c>
      <c r="DC52" s="99" t="s">
        <v>1967</v>
      </c>
      <c r="DD52" s="95">
        <v>0</v>
      </c>
      <c r="DE52" s="95">
        <v>0</v>
      </c>
      <c r="DF52" s="95">
        <v>0</v>
      </c>
      <c r="DG52" s="95">
        <v>0</v>
      </c>
      <c r="DH52" s="103">
        <v>0</v>
      </c>
    </row>
    <row r="53" spans="1:112" s="89" customFormat="1" ht="15" customHeight="1">
      <c r="A53" s="96" t="s">
        <v>2038</v>
      </c>
      <c r="B53" s="97"/>
      <c r="C53" s="97"/>
      <c r="D53" s="97" t="s">
        <v>1972</v>
      </c>
      <c r="E53" s="95">
        <v>3590163.44</v>
      </c>
      <c r="F53" s="95">
        <v>3214585.55</v>
      </c>
      <c r="G53" s="95">
        <v>826599</v>
      </c>
      <c r="H53" s="95">
        <v>1466425</v>
      </c>
      <c r="I53" s="95">
        <v>375195</v>
      </c>
      <c r="J53" s="95">
        <v>0</v>
      </c>
      <c r="K53" s="95">
        <v>0</v>
      </c>
      <c r="L53" s="95">
        <v>0</v>
      </c>
      <c r="M53" s="95">
        <v>0</v>
      </c>
      <c r="N53" s="95">
        <v>175865.53</v>
      </c>
      <c r="O53" s="95">
        <v>44827.69</v>
      </c>
      <c r="P53" s="95">
        <v>5644.72</v>
      </c>
      <c r="Q53" s="95">
        <v>320028.61</v>
      </c>
      <c r="R53" s="95">
        <v>0</v>
      </c>
      <c r="S53" s="95">
        <v>0</v>
      </c>
      <c r="T53" s="95">
        <v>350880.49</v>
      </c>
      <c r="U53" s="95">
        <v>41315.2</v>
      </c>
      <c r="V53" s="95">
        <v>0</v>
      </c>
      <c r="W53" s="95">
        <v>0</v>
      </c>
      <c r="X53" s="95">
        <v>0</v>
      </c>
      <c r="Y53" s="95">
        <v>0</v>
      </c>
      <c r="Z53" s="95">
        <v>0</v>
      </c>
      <c r="AA53" s="95">
        <v>0</v>
      </c>
      <c r="AB53" s="95">
        <v>0</v>
      </c>
      <c r="AC53" s="95">
        <v>0</v>
      </c>
      <c r="AD53" s="95">
        <v>4640</v>
      </c>
      <c r="AE53" s="95">
        <v>0</v>
      </c>
      <c r="AF53" s="95">
        <v>0</v>
      </c>
      <c r="AG53" s="95">
        <v>0</v>
      </c>
      <c r="AH53" s="95">
        <v>0</v>
      </c>
      <c r="AI53" s="95">
        <v>0</v>
      </c>
      <c r="AJ53" s="95">
        <v>0</v>
      </c>
      <c r="AK53" s="95">
        <v>0</v>
      </c>
      <c r="AL53" s="95">
        <v>0</v>
      </c>
      <c r="AM53" s="95">
        <v>0</v>
      </c>
      <c r="AN53" s="95">
        <v>0</v>
      </c>
      <c r="AO53" s="95">
        <v>0</v>
      </c>
      <c r="AP53" s="95">
        <v>21900</v>
      </c>
      <c r="AQ53" s="95">
        <v>37540</v>
      </c>
      <c r="AR53" s="95">
        <v>212999.29</v>
      </c>
      <c r="AS53" s="95">
        <v>5960</v>
      </c>
      <c r="AT53" s="95">
        <v>0</v>
      </c>
      <c r="AU53" s="95">
        <v>26526</v>
      </c>
      <c r="AV53" s="95">
        <v>24697.4</v>
      </c>
      <c r="AW53" s="95">
        <v>0</v>
      </c>
      <c r="AX53" s="95">
        <v>14571.2</v>
      </c>
      <c r="AY53" s="95">
        <v>0</v>
      </c>
      <c r="AZ53" s="95">
        <v>0</v>
      </c>
      <c r="BA53" s="95">
        <v>0</v>
      </c>
      <c r="BB53" s="95">
        <v>0</v>
      </c>
      <c r="BC53" s="95">
        <v>0</v>
      </c>
      <c r="BD53" s="95">
        <v>0</v>
      </c>
      <c r="BE53" s="95">
        <v>10126.2</v>
      </c>
      <c r="BF53" s="95">
        <v>0</v>
      </c>
      <c r="BG53" s="95">
        <v>0</v>
      </c>
      <c r="BH53" s="95">
        <v>0</v>
      </c>
      <c r="BI53" s="95">
        <v>0</v>
      </c>
      <c r="BJ53" s="95">
        <v>0</v>
      </c>
      <c r="BK53" s="95">
        <v>0</v>
      </c>
      <c r="BL53" s="95">
        <v>0</v>
      </c>
      <c r="BM53" s="95">
        <v>0</v>
      </c>
      <c r="BN53" s="99" t="s">
        <v>1967</v>
      </c>
      <c r="BO53" s="99" t="s">
        <v>1967</v>
      </c>
      <c r="BP53" s="99" t="s">
        <v>1967</v>
      </c>
      <c r="BQ53" s="99" t="s">
        <v>1967</v>
      </c>
      <c r="BR53" s="99" t="s">
        <v>1967</v>
      </c>
      <c r="BS53" s="99" t="s">
        <v>1967</v>
      </c>
      <c r="BT53" s="99" t="s">
        <v>1967</v>
      </c>
      <c r="BU53" s="99" t="s">
        <v>1967</v>
      </c>
      <c r="BV53" s="99" t="s">
        <v>1967</v>
      </c>
      <c r="BW53" s="99" t="s">
        <v>1967</v>
      </c>
      <c r="BX53" s="99" t="s">
        <v>1967</v>
      </c>
      <c r="BY53" s="99" t="s">
        <v>1967</v>
      </c>
      <c r="BZ53" s="99" t="s">
        <v>1967</v>
      </c>
      <c r="CA53" s="95">
        <v>0</v>
      </c>
      <c r="CB53" s="95">
        <v>0</v>
      </c>
      <c r="CC53" s="95">
        <v>0</v>
      </c>
      <c r="CD53" s="95">
        <v>0</v>
      </c>
      <c r="CE53" s="95">
        <v>0</v>
      </c>
      <c r="CF53" s="95">
        <v>0</v>
      </c>
      <c r="CG53" s="95">
        <v>0</v>
      </c>
      <c r="CH53" s="95">
        <v>0</v>
      </c>
      <c r="CI53" s="95">
        <v>0</v>
      </c>
      <c r="CJ53" s="95">
        <v>0</v>
      </c>
      <c r="CK53" s="95">
        <v>0</v>
      </c>
      <c r="CL53" s="95">
        <v>0</v>
      </c>
      <c r="CM53" s="95">
        <v>0</v>
      </c>
      <c r="CN53" s="95">
        <v>0</v>
      </c>
      <c r="CO53" s="95">
        <v>0</v>
      </c>
      <c r="CP53" s="95">
        <v>0</v>
      </c>
      <c r="CQ53" s="95">
        <v>0</v>
      </c>
      <c r="CR53" s="99" t="s">
        <v>1967</v>
      </c>
      <c r="CS53" s="99" t="s">
        <v>1967</v>
      </c>
      <c r="CT53" s="99" t="s">
        <v>1967</v>
      </c>
      <c r="CU53" s="95">
        <v>0</v>
      </c>
      <c r="CV53" s="95">
        <v>0</v>
      </c>
      <c r="CW53" s="95">
        <v>0</v>
      </c>
      <c r="CX53" s="95">
        <v>0</v>
      </c>
      <c r="CY53" s="95">
        <v>0</v>
      </c>
      <c r="CZ53" s="95">
        <v>0</v>
      </c>
      <c r="DA53" s="99" t="s">
        <v>1967</v>
      </c>
      <c r="DB53" s="99" t="s">
        <v>1967</v>
      </c>
      <c r="DC53" s="99" t="s">
        <v>1967</v>
      </c>
      <c r="DD53" s="95">
        <v>0</v>
      </c>
      <c r="DE53" s="95">
        <v>0</v>
      </c>
      <c r="DF53" s="95">
        <v>0</v>
      </c>
      <c r="DG53" s="95">
        <v>0</v>
      </c>
      <c r="DH53" s="103">
        <v>0</v>
      </c>
    </row>
    <row r="54" spans="1:112" s="89" customFormat="1" ht="15" customHeight="1">
      <c r="A54" s="96" t="s">
        <v>2039</v>
      </c>
      <c r="B54" s="97"/>
      <c r="C54" s="97"/>
      <c r="D54" s="97" t="s">
        <v>2040</v>
      </c>
      <c r="E54" s="95">
        <v>2165704.83</v>
      </c>
      <c r="F54" s="95">
        <v>2061812.49</v>
      </c>
      <c r="G54" s="95">
        <v>475325.04</v>
      </c>
      <c r="H54" s="95">
        <v>574231.5</v>
      </c>
      <c r="I54" s="95">
        <v>271538</v>
      </c>
      <c r="J54" s="95">
        <v>0</v>
      </c>
      <c r="K54" s="95">
        <v>351090</v>
      </c>
      <c r="L54" s="95">
        <v>0</v>
      </c>
      <c r="M54" s="95">
        <v>0</v>
      </c>
      <c r="N54" s="95">
        <v>88134.08</v>
      </c>
      <c r="O54" s="95">
        <v>22572.24</v>
      </c>
      <c r="P54" s="95">
        <v>6862.63</v>
      </c>
      <c r="Q54" s="95">
        <v>203131</v>
      </c>
      <c r="R54" s="95">
        <v>0</v>
      </c>
      <c r="S54" s="95">
        <v>68928</v>
      </c>
      <c r="T54" s="95">
        <v>103892.34</v>
      </c>
      <c r="U54" s="95">
        <v>23911.6</v>
      </c>
      <c r="V54" s="95">
        <v>0</v>
      </c>
      <c r="W54" s="95">
        <v>0</v>
      </c>
      <c r="X54" s="95">
        <v>0</v>
      </c>
      <c r="Y54" s="95">
        <v>0</v>
      </c>
      <c r="Z54" s="95">
        <v>0</v>
      </c>
      <c r="AA54" s="95">
        <v>3500</v>
      </c>
      <c r="AB54" s="95">
        <v>0</v>
      </c>
      <c r="AC54" s="95">
        <v>0</v>
      </c>
      <c r="AD54" s="95">
        <v>0</v>
      </c>
      <c r="AE54" s="95">
        <v>0</v>
      </c>
      <c r="AF54" s="95">
        <v>0</v>
      </c>
      <c r="AG54" s="95">
        <v>0</v>
      </c>
      <c r="AH54" s="95">
        <v>0</v>
      </c>
      <c r="AI54" s="95">
        <v>0</v>
      </c>
      <c r="AJ54" s="95">
        <v>0</v>
      </c>
      <c r="AK54" s="95">
        <v>0</v>
      </c>
      <c r="AL54" s="95">
        <v>0</v>
      </c>
      <c r="AM54" s="95">
        <v>0</v>
      </c>
      <c r="AN54" s="95">
        <v>0</v>
      </c>
      <c r="AO54" s="95">
        <v>0</v>
      </c>
      <c r="AP54" s="95">
        <v>14000</v>
      </c>
      <c r="AQ54" s="95">
        <v>21700</v>
      </c>
      <c r="AR54" s="95">
        <v>39756.74</v>
      </c>
      <c r="AS54" s="95">
        <v>894</v>
      </c>
      <c r="AT54" s="95">
        <v>0</v>
      </c>
      <c r="AU54" s="95">
        <v>130</v>
      </c>
      <c r="AV54" s="95">
        <v>0</v>
      </c>
      <c r="AW54" s="95">
        <v>0</v>
      </c>
      <c r="AX54" s="95">
        <v>0</v>
      </c>
      <c r="AY54" s="95">
        <v>0</v>
      </c>
      <c r="AZ54" s="95">
        <v>0</v>
      </c>
      <c r="BA54" s="95">
        <v>0</v>
      </c>
      <c r="BB54" s="95">
        <v>0</v>
      </c>
      <c r="BC54" s="95">
        <v>0</v>
      </c>
      <c r="BD54" s="95">
        <v>0</v>
      </c>
      <c r="BE54" s="95">
        <v>0</v>
      </c>
      <c r="BF54" s="95">
        <v>0</v>
      </c>
      <c r="BG54" s="95">
        <v>0</v>
      </c>
      <c r="BH54" s="95">
        <v>0</v>
      </c>
      <c r="BI54" s="95">
        <v>0</v>
      </c>
      <c r="BJ54" s="95">
        <v>0</v>
      </c>
      <c r="BK54" s="95">
        <v>0</v>
      </c>
      <c r="BL54" s="95">
        <v>0</v>
      </c>
      <c r="BM54" s="95">
        <v>0</v>
      </c>
      <c r="BN54" s="99" t="s">
        <v>1967</v>
      </c>
      <c r="BO54" s="99" t="s">
        <v>1967</v>
      </c>
      <c r="BP54" s="99" t="s">
        <v>1967</v>
      </c>
      <c r="BQ54" s="99" t="s">
        <v>1967</v>
      </c>
      <c r="BR54" s="99" t="s">
        <v>1967</v>
      </c>
      <c r="BS54" s="99" t="s">
        <v>1967</v>
      </c>
      <c r="BT54" s="99" t="s">
        <v>1967</v>
      </c>
      <c r="BU54" s="99" t="s">
        <v>1967</v>
      </c>
      <c r="BV54" s="99" t="s">
        <v>1967</v>
      </c>
      <c r="BW54" s="99" t="s">
        <v>1967</v>
      </c>
      <c r="BX54" s="99" t="s">
        <v>1967</v>
      </c>
      <c r="BY54" s="99" t="s">
        <v>1967</v>
      </c>
      <c r="BZ54" s="99" t="s">
        <v>1967</v>
      </c>
      <c r="CA54" s="95">
        <v>0</v>
      </c>
      <c r="CB54" s="95">
        <v>0</v>
      </c>
      <c r="CC54" s="95">
        <v>0</v>
      </c>
      <c r="CD54" s="95">
        <v>0</v>
      </c>
      <c r="CE54" s="95">
        <v>0</v>
      </c>
      <c r="CF54" s="95">
        <v>0</v>
      </c>
      <c r="CG54" s="95">
        <v>0</v>
      </c>
      <c r="CH54" s="95">
        <v>0</v>
      </c>
      <c r="CI54" s="95">
        <v>0</v>
      </c>
      <c r="CJ54" s="95">
        <v>0</v>
      </c>
      <c r="CK54" s="95">
        <v>0</v>
      </c>
      <c r="CL54" s="95">
        <v>0</v>
      </c>
      <c r="CM54" s="95">
        <v>0</v>
      </c>
      <c r="CN54" s="95">
        <v>0</v>
      </c>
      <c r="CO54" s="95">
        <v>0</v>
      </c>
      <c r="CP54" s="95">
        <v>0</v>
      </c>
      <c r="CQ54" s="95">
        <v>0</v>
      </c>
      <c r="CR54" s="99" t="s">
        <v>1967</v>
      </c>
      <c r="CS54" s="99" t="s">
        <v>1967</v>
      </c>
      <c r="CT54" s="99" t="s">
        <v>1967</v>
      </c>
      <c r="CU54" s="95">
        <v>0</v>
      </c>
      <c r="CV54" s="95">
        <v>0</v>
      </c>
      <c r="CW54" s="95">
        <v>0</v>
      </c>
      <c r="CX54" s="95">
        <v>0</v>
      </c>
      <c r="CY54" s="95">
        <v>0</v>
      </c>
      <c r="CZ54" s="95">
        <v>0</v>
      </c>
      <c r="DA54" s="99" t="s">
        <v>1967</v>
      </c>
      <c r="DB54" s="99" t="s">
        <v>1967</v>
      </c>
      <c r="DC54" s="99" t="s">
        <v>1967</v>
      </c>
      <c r="DD54" s="95">
        <v>0</v>
      </c>
      <c r="DE54" s="95">
        <v>0</v>
      </c>
      <c r="DF54" s="95">
        <v>0</v>
      </c>
      <c r="DG54" s="95">
        <v>0</v>
      </c>
      <c r="DH54" s="103">
        <v>0</v>
      </c>
    </row>
    <row r="55" spans="1:112" s="89" customFormat="1" ht="15" customHeight="1">
      <c r="A55" s="96" t="s">
        <v>2041</v>
      </c>
      <c r="B55" s="97"/>
      <c r="C55" s="97"/>
      <c r="D55" s="97" t="s">
        <v>1972</v>
      </c>
      <c r="E55" s="95">
        <v>2165704.83</v>
      </c>
      <c r="F55" s="95">
        <v>2061812.49</v>
      </c>
      <c r="G55" s="95">
        <v>475325.04</v>
      </c>
      <c r="H55" s="95">
        <v>574231.5</v>
      </c>
      <c r="I55" s="95">
        <v>271538</v>
      </c>
      <c r="J55" s="95">
        <v>0</v>
      </c>
      <c r="K55" s="95">
        <v>351090</v>
      </c>
      <c r="L55" s="95">
        <v>0</v>
      </c>
      <c r="M55" s="95">
        <v>0</v>
      </c>
      <c r="N55" s="95">
        <v>88134.08</v>
      </c>
      <c r="O55" s="95">
        <v>22572.24</v>
      </c>
      <c r="P55" s="95">
        <v>6862.63</v>
      </c>
      <c r="Q55" s="95">
        <v>203131</v>
      </c>
      <c r="R55" s="95">
        <v>0</v>
      </c>
      <c r="S55" s="95">
        <v>68928</v>
      </c>
      <c r="T55" s="95">
        <v>103892.34</v>
      </c>
      <c r="U55" s="95">
        <v>23911.6</v>
      </c>
      <c r="V55" s="95">
        <v>0</v>
      </c>
      <c r="W55" s="95">
        <v>0</v>
      </c>
      <c r="X55" s="95">
        <v>0</v>
      </c>
      <c r="Y55" s="95">
        <v>0</v>
      </c>
      <c r="Z55" s="95">
        <v>0</v>
      </c>
      <c r="AA55" s="95">
        <v>3500</v>
      </c>
      <c r="AB55" s="95">
        <v>0</v>
      </c>
      <c r="AC55" s="95">
        <v>0</v>
      </c>
      <c r="AD55" s="95">
        <v>0</v>
      </c>
      <c r="AE55" s="95">
        <v>0</v>
      </c>
      <c r="AF55" s="95">
        <v>0</v>
      </c>
      <c r="AG55" s="95">
        <v>0</v>
      </c>
      <c r="AH55" s="95">
        <v>0</v>
      </c>
      <c r="AI55" s="95">
        <v>0</v>
      </c>
      <c r="AJ55" s="95">
        <v>0</v>
      </c>
      <c r="AK55" s="95">
        <v>0</v>
      </c>
      <c r="AL55" s="95">
        <v>0</v>
      </c>
      <c r="AM55" s="95">
        <v>0</v>
      </c>
      <c r="AN55" s="95">
        <v>0</v>
      </c>
      <c r="AO55" s="95">
        <v>0</v>
      </c>
      <c r="AP55" s="95">
        <v>14000</v>
      </c>
      <c r="AQ55" s="95">
        <v>21700</v>
      </c>
      <c r="AR55" s="95">
        <v>39756.74</v>
      </c>
      <c r="AS55" s="95">
        <v>894</v>
      </c>
      <c r="AT55" s="95">
        <v>0</v>
      </c>
      <c r="AU55" s="95">
        <v>130</v>
      </c>
      <c r="AV55" s="95">
        <v>0</v>
      </c>
      <c r="AW55" s="95">
        <v>0</v>
      </c>
      <c r="AX55" s="95">
        <v>0</v>
      </c>
      <c r="AY55" s="95">
        <v>0</v>
      </c>
      <c r="AZ55" s="95">
        <v>0</v>
      </c>
      <c r="BA55" s="95">
        <v>0</v>
      </c>
      <c r="BB55" s="95">
        <v>0</v>
      </c>
      <c r="BC55" s="95">
        <v>0</v>
      </c>
      <c r="BD55" s="95">
        <v>0</v>
      </c>
      <c r="BE55" s="95">
        <v>0</v>
      </c>
      <c r="BF55" s="95">
        <v>0</v>
      </c>
      <c r="BG55" s="95">
        <v>0</v>
      </c>
      <c r="BH55" s="95">
        <v>0</v>
      </c>
      <c r="BI55" s="95">
        <v>0</v>
      </c>
      <c r="BJ55" s="95">
        <v>0</v>
      </c>
      <c r="BK55" s="95">
        <v>0</v>
      </c>
      <c r="BL55" s="95">
        <v>0</v>
      </c>
      <c r="BM55" s="95">
        <v>0</v>
      </c>
      <c r="BN55" s="99" t="s">
        <v>1967</v>
      </c>
      <c r="BO55" s="99" t="s">
        <v>1967</v>
      </c>
      <c r="BP55" s="99" t="s">
        <v>1967</v>
      </c>
      <c r="BQ55" s="99" t="s">
        <v>1967</v>
      </c>
      <c r="BR55" s="99" t="s">
        <v>1967</v>
      </c>
      <c r="BS55" s="99" t="s">
        <v>1967</v>
      </c>
      <c r="BT55" s="99" t="s">
        <v>1967</v>
      </c>
      <c r="BU55" s="99" t="s">
        <v>1967</v>
      </c>
      <c r="BV55" s="99" t="s">
        <v>1967</v>
      </c>
      <c r="BW55" s="99" t="s">
        <v>1967</v>
      </c>
      <c r="BX55" s="99" t="s">
        <v>1967</v>
      </c>
      <c r="BY55" s="99" t="s">
        <v>1967</v>
      </c>
      <c r="BZ55" s="99" t="s">
        <v>1967</v>
      </c>
      <c r="CA55" s="95">
        <v>0</v>
      </c>
      <c r="CB55" s="95">
        <v>0</v>
      </c>
      <c r="CC55" s="95">
        <v>0</v>
      </c>
      <c r="CD55" s="95">
        <v>0</v>
      </c>
      <c r="CE55" s="95">
        <v>0</v>
      </c>
      <c r="CF55" s="95">
        <v>0</v>
      </c>
      <c r="CG55" s="95">
        <v>0</v>
      </c>
      <c r="CH55" s="95">
        <v>0</v>
      </c>
      <c r="CI55" s="95">
        <v>0</v>
      </c>
      <c r="CJ55" s="95">
        <v>0</v>
      </c>
      <c r="CK55" s="95">
        <v>0</v>
      </c>
      <c r="CL55" s="95">
        <v>0</v>
      </c>
      <c r="CM55" s="95">
        <v>0</v>
      </c>
      <c r="CN55" s="95">
        <v>0</v>
      </c>
      <c r="CO55" s="95">
        <v>0</v>
      </c>
      <c r="CP55" s="95">
        <v>0</v>
      </c>
      <c r="CQ55" s="95">
        <v>0</v>
      </c>
      <c r="CR55" s="99" t="s">
        <v>1967</v>
      </c>
      <c r="CS55" s="99" t="s">
        <v>1967</v>
      </c>
      <c r="CT55" s="99" t="s">
        <v>1967</v>
      </c>
      <c r="CU55" s="95">
        <v>0</v>
      </c>
      <c r="CV55" s="95">
        <v>0</v>
      </c>
      <c r="CW55" s="95">
        <v>0</v>
      </c>
      <c r="CX55" s="95">
        <v>0</v>
      </c>
      <c r="CY55" s="95">
        <v>0</v>
      </c>
      <c r="CZ55" s="95">
        <v>0</v>
      </c>
      <c r="DA55" s="99" t="s">
        <v>1967</v>
      </c>
      <c r="DB55" s="99" t="s">
        <v>1967</v>
      </c>
      <c r="DC55" s="99" t="s">
        <v>1967</v>
      </c>
      <c r="DD55" s="95">
        <v>0</v>
      </c>
      <c r="DE55" s="95">
        <v>0</v>
      </c>
      <c r="DF55" s="95">
        <v>0</v>
      </c>
      <c r="DG55" s="95">
        <v>0</v>
      </c>
      <c r="DH55" s="103">
        <v>0</v>
      </c>
    </row>
    <row r="56" spans="1:112" s="89" customFormat="1" ht="15" customHeight="1">
      <c r="A56" s="96" t="s">
        <v>2042</v>
      </c>
      <c r="B56" s="97"/>
      <c r="C56" s="97"/>
      <c r="D56" s="97" t="s">
        <v>2043</v>
      </c>
      <c r="E56" s="95">
        <v>6854096.46</v>
      </c>
      <c r="F56" s="95">
        <v>5633307.66</v>
      </c>
      <c r="G56" s="95">
        <v>2101525.5</v>
      </c>
      <c r="H56" s="95">
        <v>1490470</v>
      </c>
      <c r="I56" s="95">
        <v>857238</v>
      </c>
      <c r="J56" s="95">
        <v>12870</v>
      </c>
      <c r="K56" s="95">
        <v>0</v>
      </c>
      <c r="L56" s="95">
        <v>0</v>
      </c>
      <c r="M56" s="95">
        <v>0</v>
      </c>
      <c r="N56" s="95">
        <v>408797.84</v>
      </c>
      <c r="O56" s="95">
        <v>107520.82</v>
      </c>
      <c r="P56" s="95">
        <v>4628.51</v>
      </c>
      <c r="Q56" s="95">
        <v>518856.99</v>
      </c>
      <c r="R56" s="95">
        <v>0</v>
      </c>
      <c r="S56" s="95">
        <v>131400</v>
      </c>
      <c r="T56" s="95">
        <v>552735.4</v>
      </c>
      <c r="U56" s="95">
        <v>41100.87</v>
      </c>
      <c r="V56" s="95">
        <v>0</v>
      </c>
      <c r="W56" s="95">
        <v>0</v>
      </c>
      <c r="X56" s="95">
        <v>2880</v>
      </c>
      <c r="Y56" s="95">
        <v>0</v>
      </c>
      <c r="Z56" s="95">
        <v>930.86</v>
      </c>
      <c r="AA56" s="95">
        <v>18663.69</v>
      </c>
      <c r="AB56" s="95">
        <v>24100.4</v>
      </c>
      <c r="AC56" s="95">
        <v>0</v>
      </c>
      <c r="AD56" s="95">
        <v>0</v>
      </c>
      <c r="AE56" s="95">
        <v>0</v>
      </c>
      <c r="AF56" s="95">
        <v>0</v>
      </c>
      <c r="AG56" s="95">
        <v>0</v>
      </c>
      <c r="AH56" s="95">
        <v>0</v>
      </c>
      <c r="AI56" s="95">
        <v>0</v>
      </c>
      <c r="AJ56" s="95">
        <v>0</v>
      </c>
      <c r="AK56" s="95">
        <v>320</v>
      </c>
      <c r="AL56" s="95">
        <v>0</v>
      </c>
      <c r="AM56" s="95">
        <v>0</v>
      </c>
      <c r="AN56" s="95">
        <v>8900</v>
      </c>
      <c r="AO56" s="95">
        <v>2100</v>
      </c>
      <c r="AP56" s="95">
        <v>36800</v>
      </c>
      <c r="AQ56" s="95">
        <v>83543.94</v>
      </c>
      <c r="AR56" s="95">
        <v>308120.67</v>
      </c>
      <c r="AS56" s="95">
        <v>0</v>
      </c>
      <c r="AT56" s="95">
        <v>0</v>
      </c>
      <c r="AU56" s="95">
        <v>25274.97</v>
      </c>
      <c r="AV56" s="95">
        <v>668053.4</v>
      </c>
      <c r="AW56" s="95">
        <v>0</v>
      </c>
      <c r="AX56" s="95">
        <v>63905</v>
      </c>
      <c r="AY56" s="95">
        <v>0</v>
      </c>
      <c r="AZ56" s="95">
        <v>554766</v>
      </c>
      <c r="BA56" s="95">
        <v>23835</v>
      </c>
      <c r="BB56" s="95">
        <v>0</v>
      </c>
      <c r="BC56" s="95">
        <v>0</v>
      </c>
      <c r="BD56" s="95">
        <v>0</v>
      </c>
      <c r="BE56" s="95">
        <v>25547.4</v>
      </c>
      <c r="BF56" s="95">
        <v>0</v>
      </c>
      <c r="BG56" s="95">
        <v>0</v>
      </c>
      <c r="BH56" s="95">
        <v>0</v>
      </c>
      <c r="BI56" s="95">
        <v>0</v>
      </c>
      <c r="BJ56" s="95">
        <v>0</v>
      </c>
      <c r="BK56" s="95">
        <v>0</v>
      </c>
      <c r="BL56" s="95">
        <v>0</v>
      </c>
      <c r="BM56" s="95">
        <v>0</v>
      </c>
      <c r="BN56" s="99" t="s">
        <v>1967</v>
      </c>
      <c r="BO56" s="99" t="s">
        <v>1967</v>
      </c>
      <c r="BP56" s="99" t="s">
        <v>1967</v>
      </c>
      <c r="BQ56" s="99" t="s">
        <v>1967</v>
      </c>
      <c r="BR56" s="99" t="s">
        <v>1967</v>
      </c>
      <c r="BS56" s="99" t="s">
        <v>1967</v>
      </c>
      <c r="BT56" s="99" t="s">
        <v>1967</v>
      </c>
      <c r="BU56" s="99" t="s">
        <v>1967</v>
      </c>
      <c r="BV56" s="99" t="s">
        <v>1967</v>
      </c>
      <c r="BW56" s="99" t="s">
        <v>1967</v>
      </c>
      <c r="BX56" s="99" t="s">
        <v>1967</v>
      </c>
      <c r="BY56" s="99" t="s">
        <v>1967</v>
      </c>
      <c r="BZ56" s="99" t="s">
        <v>1967</v>
      </c>
      <c r="CA56" s="95">
        <v>0</v>
      </c>
      <c r="CB56" s="95">
        <v>0</v>
      </c>
      <c r="CC56" s="95">
        <v>0</v>
      </c>
      <c r="CD56" s="95">
        <v>0</v>
      </c>
      <c r="CE56" s="95">
        <v>0</v>
      </c>
      <c r="CF56" s="95">
        <v>0</v>
      </c>
      <c r="CG56" s="95">
        <v>0</v>
      </c>
      <c r="CH56" s="95">
        <v>0</v>
      </c>
      <c r="CI56" s="95">
        <v>0</v>
      </c>
      <c r="CJ56" s="95">
        <v>0</v>
      </c>
      <c r="CK56" s="95">
        <v>0</v>
      </c>
      <c r="CL56" s="95">
        <v>0</v>
      </c>
      <c r="CM56" s="95">
        <v>0</v>
      </c>
      <c r="CN56" s="95">
        <v>0</v>
      </c>
      <c r="CO56" s="95">
        <v>0</v>
      </c>
      <c r="CP56" s="95">
        <v>0</v>
      </c>
      <c r="CQ56" s="95">
        <v>0</v>
      </c>
      <c r="CR56" s="99" t="s">
        <v>1967</v>
      </c>
      <c r="CS56" s="99" t="s">
        <v>1967</v>
      </c>
      <c r="CT56" s="99" t="s">
        <v>1967</v>
      </c>
      <c r="CU56" s="95">
        <v>0</v>
      </c>
      <c r="CV56" s="95">
        <v>0</v>
      </c>
      <c r="CW56" s="95">
        <v>0</v>
      </c>
      <c r="CX56" s="95">
        <v>0</v>
      </c>
      <c r="CY56" s="95">
        <v>0</v>
      </c>
      <c r="CZ56" s="95">
        <v>0</v>
      </c>
      <c r="DA56" s="99" t="s">
        <v>1967</v>
      </c>
      <c r="DB56" s="99" t="s">
        <v>1967</v>
      </c>
      <c r="DC56" s="99" t="s">
        <v>1967</v>
      </c>
      <c r="DD56" s="95">
        <v>0</v>
      </c>
      <c r="DE56" s="95">
        <v>0</v>
      </c>
      <c r="DF56" s="95">
        <v>0</v>
      </c>
      <c r="DG56" s="95">
        <v>0</v>
      </c>
      <c r="DH56" s="103">
        <v>0</v>
      </c>
    </row>
    <row r="57" spans="1:112" s="89" customFormat="1" ht="15" customHeight="1">
      <c r="A57" s="96" t="s">
        <v>2044</v>
      </c>
      <c r="B57" s="97"/>
      <c r="C57" s="97"/>
      <c r="D57" s="97" t="s">
        <v>1972</v>
      </c>
      <c r="E57" s="95">
        <v>6854096.46</v>
      </c>
      <c r="F57" s="95">
        <v>5633307.66</v>
      </c>
      <c r="G57" s="95">
        <v>2101525.5</v>
      </c>
      <c r="H57" s="95">
        <v>1490470</v>
      </c>
      <c r="I57" s="95">
        <v>857238</v>
      </c>
      <c r="J57" s="95">
        <v>12870</v>
      </c>
      <c r="K57" s="95">
        <v>0</v>
      </c>
      <c r="L57" s="95">
        <v>0</v>
      </c>
      <c r="M57" s="95">
        <v>0</v>
      </c>
      <c r="N57" s="95">
        <v>408797.84</v>
      </c>
      <c r="O57" s="95">
        <v>107520.82</v>
      </c>
      <c r="P57" s="95">
        <v>4628.51</v>
      </c>
      <c r="Q57" s="95">
        <v>518856.99</v>
      </c>
      <c r="R57" s="95">
        <v>0</v>
      </c>
      <c r="S57" s="95">
        <v>131400</v>
      </c>
      <c r="T57" s="95">
        <v>552735.4</v>
      </c>
      <c r="U57" s="95">
        <v>41100.87</v>
      </c>
      <c r="V57" s="95">
        <v>0</v>
      </c>
      <c r="W57" s="95">
        <v>0</v>
      </c>
      <c r="X57" s="95">
        <v>2880</v>
      </c>
      <c r="Y57" s="95">
        <v>0</v>
      </c>
      <c r="Z57" s="95">
        <v>930.86</v>
      </c>
      <c r="AA57" s="95">
        <v>18663.69</v>
      </c>
      <c r="AB57" s="95">
        <v>24100.4</v>
      </c>
      <c r="AC57" s="95">
        <v>0</v>
      </c>
      <c r="AD57" s="95">
        <v>0</v>
      </c>
      <c r="AE57" s="95">
        <v>0</v>
      </c>
      <c r="AF57" s="95">
        <v>0</v>
      </c>
      <c r="AG57" s="95">
        <v>0</v>
      </c>
      <c r="AH57" s="95">
        <v>0</v>
      </c>
      <c r="AI57" s="95">
        <v>0</v>
      </c>
      <c r="AJ57" s="95">
        <v>0</v>
      </c>
      <c r="AK57" s="95">
        <v>320</v>
      </c>
      <c r="AL57" s="95">
        <v>0</v>
      </c>
      <c r="AM57" s="95">
        <v>0</v>
      </c>
      <c r="AN57" s="95">
        <v>8900</v>
      </c>
      <c r="AO57" s="95">
        <v>2100</v>
      </c>
      <c r="AP57" s="95">
        <v>36800</v>
      </c>
      <c r="AQ57" s="95">
        <v>83543.94</v>
      </c>
      <c r="AR57" s="95">
        <v>308120.67</v>
      </c>
      <c r="AS57" s="95">
        <v>0</v>
      </c>
      <c r="AT57" s="95">
        <v>0</v>
      </c>
      <c r="AU57" s="95">
        <v>25274.97</v>
      </c>
      <c r="AV57" s="95">
        <v>668053.4</v>
      </c>
      <c r="AW57" s="95">
        <v>0</v>
      </c>
      <c r="AX57" s="95">
        <v>63905</v>
      </c>
      <c r="AY57" s="95">
        <v>0</v>
      </c>
      <c r="AZ57" s="95">
        <v>554766</v>
      </c>
      <c r="BA57" s="95">
        <v>23835</v>
      </c>
      <c r="BB57" s="95">
        <v>0</v>
      </c>
      <c r="BC57" s="95">
        <v>0</v>
      </c>
      <c r="BD57" s="95">
        <v>0</v>
      </c>
      <c r="BE57" s="95">
        <v>25547.4</v>
      </c>
      <c r="BF57" s="95">
        <v>0</v>
      </c>
      <c r="BG57" s="95">
        <v>0</v>
      </c>
      <c r="BH57" s="95">
        <v>0</v>
      </c>
      <c r="BI57" s="95">
        <v>0</v>
      </c>
      <c r="BJ57" s="95">
        <v>0</v>
      </c>
      <c r="BK57" s="95">
        <v>0</v>
      </c>
      <c r="BL57" s="95">
        <v>0</v>
      </c>
      <c r="BM57" s="95">
        <v>0</v>
      </c>
      <c r="BN57" s="99" t="s">
        <v>1967</v>
      </c>
      <c r="BO57" s="99" t="s">
        <v>1967</v>
      </c>
      <c r="BP57" s="99" t="s">
        <v>1967</v>
      </c>
      <c r="BQ57" s="99" t="s">
        <v>1967</v>
      </c>
      <c r="BR57" s="99" t="s">
        <v>1967</v>
      </c>
      <c r="BS57" s="99" t="s">
        <v>1967</v>
      </c>
      <c r="BT57" s="99" t="s">
        <v>1967</v>
      </c>
      <c r="BU57" s="99" t="s">
        <v>1967</v>
      </c>
      <c r="BV57" s="99" t="s">
        <v>1967</v>
      </c>
      <c r="BW57" s="99" t="s">
        <v>1967</v>
      </c>
      <c r="BX57" s="99" t="s">
        <v>1967</v>
      </c>
      <c r="BY57" s="99" t="s">
        <v>1967</v>
      </c>
      <c r="BZ57" s="99" t="s">
        <v>1967</v>
      </c>
      <c r="CA57" s="95">
        <v>0</v>
      </c>
      <c r="CB57" s="95">
        <v>0</v>
      </c>
      <c r="CC57" s="95">
        <v>0</v>
      </c>
      <c r="CD57" s="95">
        <v>0</v>
      </c>
      <c r="CE57" s="95">
        <v>0</v>
      </c>
      <c r="CF57" s="95">
        <v>0</v>
      </c>
      <c r="CG57" s="95">
        <v>0</v>
      </c>
      <c r="CH57" s="95">
        <v>0</v>
      </c>
      <c r="CI57" s="95">
        <v>0</v>
      </c>
      <c r="CJ57" s="95">
        <v>0</v>
      </c>
      <c r="CK57" s="95">
        <v>0</v>
      </c>
      <c r="CL57" s="95">
        <v>0</v>
      </c>
      <c r="CM57" s="95">
        <v>0</v>
      </c>
      <c r="CN57" s="95">
        <v>0</v>
      </c>
      <c r="CO57" s="95">
        <v>0</v>
      </c>
      <c r="CP57" s="95">
        <v>0</v>
      </c>
      <c r="CQ57" s="95">
        <v>0</v>
      </c>
      <c r="CR57" s="99" t="s">
        <v>1967</v>
      </c>
      <c r="CS57" s="99" t="s">
        <v>1967</v>
      </c>
      <c r="CT57" s="99" t="s">
        <v>1967</v>
      </c>
      <c r="CU57" s="95">
        <v>0</v>
      </c>
      <c r="CV57" s="95">
        <v>0</v>
      </c>
      <c r="CW57" s="95">
        <v>0</v>
      </c>
      <c r="CX57" s="95">
        <v>0</v>
      </c>
      <c r="CY57" s="95">
        <v>0</v>
      </c>
      <c r="CZ57" s="95">
        <v>0</v>
      </c>
      <c r="DA57" s="99" t="s">
        <v>1967</v>
      </c>
      <c r="DB57" s="99" t="s">
        <v>1967</v>
      </c>
      <c r="DC57" s="99" t="s">
        <v>1967</v>
      </c>
      <c r="DD57" s="95">
        <v>0</v>
      </c>
      <c r="DE57" s="95">
        <v>0</v>
      </c>
      <c r="DF57" s="95">
        <v>0</v>
      </c>
      <c r="DG57" s="95">
        <v>0</v>
      </c>
      <c r="DH57" s="103">
        <v>0</v>
      </c>
    </row>
    <row r="58" spans="1:112" s="89" customFormat="1" ht="15" customHeight="1">
      <c r="A58" s="96" t="s">
        <v>2045</v>
      </c>
      <c r="B58" s="97"/>
      <c r="C58" s="97"/>
      <c r="D58" s="97" t="s">
        <v>902</v>
      </c>
      <c r="E58" s="95">
        <v>81594816.97</v>
      </c>
      <c r="F58" s="95">
        <v>71067894.23</v>
      </c>
      <c r="G58" s="95">
        <v>13229704.49</v>
      </c>
      <c r="H58" s="95">
        <v>31052601.5</v>
      </c>
      <c r="I58" s="95">
        <v>8249225</v>
      </c>
      <c r="J58" s="95">
        <v>2962069.75</v>
      </c>
      <c r="K58" s="95">
        <v>162948</v>
      </c>
      <c r="L58" s="95">
        <v>0</v>
      </c>
      <c r="M58" s="95">
        <v>0</v>
      </c>
      <c r="N58" s="95">
        <v>2769079.79</v>
      </c>
      <c r="O58" s="95">
        <v>584999.41</v>
      </c>
      <c r="P58" s="95">
        <v>590138.4</v>
      </c>
      <c r="Q58" s="95">
        <v>6031468</v>
      </c>
      <c r="R58" s="95">
        <v>0</v>
      </c>
      <c r="S58" s="95">
        <v>5435659.89</v>
      </c>
      <c r="T58" s="95">
        <v>8493216.52</v>
      </c>
      <c r="U58" s="95">
        <v>831871.78</v>
      </c>
      <c r="V58" s="95">
        <v>9700</v>
      </c>
      <c r="W58" s="95">
        <v>0</v>
      </c>
      <c r="X58" s="95">
        <v>1555</v>
      </c>
      <c r="Y58" s="95">
        <v>39982.05</v>
      </c>
      <c r="Z58" s="95">
        <v>797989.5</v>
      </c>
      <c r="AA58" s="95">
        <v>124357.46</v>
      </c>
      <c r="AB58" s="95">
        <v>803756.77</v>
      </c>
      <c r="AC58" s="95">
        <v>0</v>
      </c>
      <c r="AD58" s="95">
        <v>48339</v>
      </c>
      <c r="AE58" s="95">
        <v>0</v>
      </c>
      <c r="AF58" s="95">
        <v>251099.03</v>
      </c>
      <c r="AG58" s="95">
        <v>14480</v>
      </c>
      <c r="AH58" s="95">
        <v>0</v>
      </c>
      <c r="AI58" s="95">
        <v>22660</v>
      </c>
      <c r="AJ58" s="95">
        <v>0</v>
      </c>
      <c r="AK58" s="95">
        <v>211859</v>
      </c>
      <c r="AL58" s="95">
        <v>11370</v>
      </c>
      <c r="AM58" s="95">
        <v>51234.65</v>
      </c>
      <c r="AN58" s="95">
        <v>17172</v>
      </c>
      <c r="AO58" s="95">
        <v>204905</v>
      </c>
      <c r="AP58" s="95">
        <v>507677</v>
      </c>
      <c r="AQ58" s="95">
        <v>825177.76</v>
      </c>
      <c r="AR58" s="95">
        <v>2060879.4</v>
      </c>
      <c r="AS58" s="95">
        <v>859705.55</v>
      </c>
      <c r="AT58" s="95">
        <v>0</v>
      </c>
      <c r="AU58" s="95">
        <v>797445.57</v>
      </c>
      <c r="AV58" s="95">
        <v>1518976.35</v>
      </c>
      <c r="AW58" s="95">
        <v>0</v>
      </c>
      <c r="AX58" s="95">
        <v>158820.82</v>
      </c>
      <c r="AY58" s="95">
        <v>0</v>
      </c>
      <c r="AZ58" s="95">
        <v>1085544</v>
      </c>
      <c r="BA58" s="95">
        <v>108719</v>
      </c>
      <c r="BB58" s="95">
        <v>0</v>
      </c>
      <c r="BC58" s="95">
        <v>0</v>
      </c>
      <c r="BD58" s="95">
        <v>0</v>
      </c>
      <c r="BE58" s="95">
        <v>28928.65</v>
      </c>
      <c r="BF58" s="95">
        <v>0</v>
      </c>
      <c r="BG58" s="95">
        <v>0</v>
      </c>
      <c r="BH58" s="95">
        <v>136963.88</v>
      </c>
      <c r="BI58" s="95">
        <v>0</v>
      </c>
      <c r="BJ58" s="95">
        <v>0</v>
      </c>
      <c r="BK58" s="95">
        <v>0</v>
      </c>
      <c r="BL58" s="95">
        <v>0</v>
      </c>
      <c r="BM58" s="95">
        <v>0</v>
      </c>
      <c r="BN58" s="99" t="s">
        <v>1967</v>
      </c>
      <c r="BO58" s="99" t="s">
        <v>1967</v>
      </c>
      <c r="BP58" s="99" t="s">
        <v>1967</v>
      </c>
      <c r="BQ58" s="99" t="s">
        <v>1967</v>
      </c>
      <c r="BR58" s="99" t="s">
        <v>1967</v>
      </c>
      <c r="BS58" s="99" t="s">
        <v>1967</v>
      </c>
      <c r="BT58" s="99" t="s">
        <v>1967</v>
      </c>
      <c r="BU58" s="99" t="s">
        <v>1967</v>
      </c>
      <c r="BV58" s="99" t="s">
        <v>1967</v>
      </c>
      <c r="BW58" s="99" t="s">
        <v>1967</v>
      </c>
      <c r="BX58" s="99" t="s">
        <v>1967</v>
      </c>
      <c r="BY58" s="99" t="s">
        <v>1967</v>
      </c>
      <c r="BZ58" s="99" t="s">
        <v>1967</v>
      </c>
      <c r="CA58" s="95">
        <v>514729.87</v>
      </c>
      <c r="CB58" s="95">
        <v>0</v>
      </c>
      <c r="CC58" s="95">
        <v>194840.01</v>
      </c>
      <c r="CD58" s="95">
        <v>206417.8</v>
      </c>
      <c r="CE58" s="95">
        <v>0</v>
      </c>
      <c r="CF58" s="95">
        <v>0</v>
      </c>
      <c r="CG58" s="95">
        <v>0</v>
      </c>
      <c r="CH58" s="95">
        <v>0</v>
      </c>
      <c r="CI58" s="95">
        <v>0</v>
      </c>
      <c r="CJ58" s="95">
        <v>0</v>
      </c>
      <c r="CK58" s="95">
        <v>0</v>
      </c>
      <c r="CL58" s="95">
        <v>0</v>
      </c>
      <c r="CM58" s="95">
        <v>0</v>
      </c>
      <c r="CN58" s="95">
        <v>0</v>
      </c>
      <c r="CO58" s="95">
        <v>0</v>
      </c>
      <c r="CP58" s="95">
        <v>16000</v>
      </c>
      <c r="CQ58" s="95">
        <v>97472.06</v>
      </c>
      <c r="CR58" s="99" t="s">
        <v>1967</v>
      </c>
      <c r="CS58" s="99" t="s">
        <v>1967</v>
      </c>
      <c r="CT58" s="99" t="s">
        <v>1967</v>
      </c>
      <c r="CU58" s="95">
        <v>0</v>
      </c>
      <c r="CV58" s="95">
        <v>0</v>
      </c>
      <c r="CW58" s="95">
        <v>0</v>
      </c>
      <c r="CX58" s="95">
        <v>0</v>
      </c>
      <c r="CY58" s="95">
        <v>0</v>
      </c>
      <c r="CZ58" s="95">
        <v>0</v>
      </c>
      <c r="DA58" s="99" t="s">
        <v>1967</v>
      </c>
      <c r="DB58" s="99" t="s">
        <v>1967</v>
      </c>
      <c r="DC58" s="99" t="s">
        <v>1967</v>
      </c>
      <c r="DD58" s="95">
        <v>0</v>
      </c>
      <c r="DE58" s="95">
        <v>0</v>
      </c>
      <c r="DF58" s="95">
        <v>0</v>
      </c>
      <c r="DG58" s="95">
        <v>0</v>
      </c>
      <c r="DH58" s="103">
        <v>0</v>
      </c>
    </row>
    <row r="59" spans="1:112" s="89" customFormat="1" ht="15" customHeight="1">
      <c r="A59" s="96" t="s">
        <v>2046</v>
      </c>
      <c r="B59" s="97"/>
      <c r="C59" s="97"/>
      <c r="D59" s="97" t="s">
        <v>2047</v>
      </c>
      <c r="E59" s="95">
        <v>60235746.05</v>
      </c>
      <c r="F59" s="95">
        <v>53540862.35</v>
      </c>
      <c r="G59" s="95">
        <v>9572059</v>
      </c>
      <c r="H59" s="95">
        <v>26126624</v>
      </c>
      <c r="I59" s="95">
        <v>6225534</v>
      </c>
      <c r="J59" s="95">
        <v>2458806</v>
      </c>
      <c r="K59" s="95">
        <v>0</v>
      </c>
      <c r="L59" s="95">
        <v>0</v>
      </c>
      <c r="M59" s="95">
        <v>0</v>
      </c>
      <c r="N59" s="95">
        <v>2151263.22</v>
      </c>
      <c r="O59" s="95">
        <v>533436.34</v>
      </c>
      <c r="P59" s="95">
        <v>85116.79</v>
      </c>
      <c r="Q59" s="95">
        <v>4597982</v>
      </c>
      <c r="R59" s="95">
        <v>0</v>
      </c>
      <c r="S59" s="95">
        <v>1790041</v>
      </c>
      <c r="T59" s="95">
        <v>5567026.95</v>
      </c>
      <c r="U59" s="95">
        <v>480279.41</v>
      </c>
      <c r="V59" s="95">
        <v>9700</v>
      </c>
      <c r="W59" s="95">
        <v>0</v>
      </c>
      <c r="X59" s="95">
        <v>715</v>
      </c>
      <c r="Y59" s="95">
        <v>28492.05</v>
      </c>
      <c r="Z59" s="95">
        <v>570247.25</v>
      </c>
      <c r="AA59" s="95">
        <v>0</v>
      </c>
      <c r="AB59" s="95">
        <v>421601.77</v>
      </c>
      <c r="AC59" s="95">
        <v>0</v>
      </c>
      <c r="AD59" s="95">
        <v>0</v>
      </c>
      <c r="AE59" s="95">
        <v>0</v>
      </c>
      <c r="AF59" s="95">
        <v>197503.64</v>
      </c>
      <c r="AG59" s="95">
        <v>2000</v>
      </c>
      <c r="AH59" s="95">
        <v>0</v>
      </c>
      <c r="AI59" s="95">
        <v>21505</v>
      </c>
      <c r="AJ59" s="95">
        <v>0</v>
      </c>
      <c r="AK59" s="95">
        <v>189123</v>
      </c>
      <c r="AL59" s="95">
        <v>0</v>
      </c>
      <c r="AM59" s="95">
        <v>51234.65</v>
      </c>
      <c r="AN59" s="95">
        <v>0</v>
      </c>
      <c r="AO59" s="95">
        <v>203405</v>
      </c>
      <c r="AP59" s="95">
        <v>370577</v>
      </c>
      <c r="AQ59" s="95">
        <v>617155.76</v>
      </c>
      <c r="AR59" s="95">
        <v>1211043.6</v>
      </c>
      <c r="AS59" s="95">
        <v>534475.55</v>
      </c>
      <c r="AT59" s="95">
        <v>0</v>
      </c>
      <c r="AU59" s="95">
        <v>657968.27</v>
      </c>
      <c r="AV59" s="95">
        <v>613126.88</v>
      </c>
      <c r="AW59" s="95">
        <v>0</v>
      </c>
      <c r="AX59" s="95">
        <v>68600</v>
      </c>
      <c r="AY59" s="95">
        <v>0</v>
      </c>
      <c r="AZ59" s="95">
        <v>503766</v>
      </c>
      <c r="BA59" s="95">
        <v>28900</v>
      </c>
      <c r="BB59" s="95">
        <v>0</v>
      </c>
      <c r="BC59" s="95">
        <v>0</v>
      </c>
      <c r="BD59" s="95">
        <v>0</v>
      </c>
      <c r="BE59" s="95">
        <v>0</v>
      </c>
      <c r="BF59" s="95">
        <v>0</v>
      </c>
      <c r="BG59" s="95">
        <v>0</v>
      </c>
      <c r="BH59" s="95">
        <v>11860.88</v>
      </c>
      <c r="BI59" s="95">
        <v>0</v>
      </c>
      <c r="BJ59" s="95">
        <v>0</v>
      </c>
      <c r="BK59" s="95">
        <v>0</v>
      </c>
      <c r="BL59" s="95">
        <v>0</v>
      </c>
      <c r="BM59" s="95">
        <v>0</v>
      </c>
      <c r="BN59" s="99" t="s">
        <v>1967</v>
      </c>
      <c r="BO59" s="99" t="s">
        <v>1967</v>
      </c>
      <c r="BP59" s="99" t="s">
        <v>1967</v>
      </c>
      <c r="BQ59" s="99" t="s">
        <v>1967</v>
      </c>
      <c r="BR59" s="99" t="s">
        <v>1967</v>
      </c>
      <c r="BS59" s="99" t="s">
        <v>1967</v>
      </c>
      <c r="BT59" s="99" t="s">
        <v>1967</v>
      </c>
      <c r="BU59" s="99" t="s">
        <v>1967</v>
      </c>
      <c r="BV59" s="99" t="s">
        <v>1967</v>
      </c>
      <c r="BW59" s="99" t="s">
        <v>1967</v>
      </c>
      <c r="BX59" s="99" t="s">
        <v>1967</v>
      </c>
      <c r="BY59" s="99" t="s">
        <v>1967</v>
      </c>
      <c r="BZ59" s="99" t="s">
        <v>1967</v>
      </c>
      <c r="CA59" s="95">
        <v>514729.87</v>
      </c>
      <c r="CB59" s="95">
        <v>0</v>
      </c>
      <c r="CC59" s="95">
        <v>194840.01</v>
      </c>
      <c r="CD59" s="95">
        <v>206417.8</v>
      </c>
      <c r="CE59" s="95">
        <v>0</v>
      </c>
      <c r="CF59" s="95">
        <v>0</v>
      </c>
      <c r="CG59" s="95">
        <v>0</v>
      </c>
      <c r="CH59" s="95">
        <v>0</v>
      </c>
      <c r="CI59" s="95">
        <v>0</v>
      </c>
      <c r="CJ59" s="95">
        <v>0</v>
      </c>
      <c r="CK59" s="95">
        <v>0</v>
      </c>
      <c r="CL59" s="95">
        <v>0</v>
      </c>
      <c r="CM59" s="95">
        <v>0</v>
      </c>
      <c r="CN59" s="95">
        <v>0</v>
      </c>
      <c r="CO59" s="95">
        <v>0</v>
      </c>
      <c r="CP59" s="95">
        <v>16000</v>
      </c>
      <c r="CQ59" s="95">
        <v>97472.06</v>
      </c>
      <c r="CR59" s="99" t="s">
        <v>1967</v>
      </c>
      <c r="CS59" s="99" t="s">
        <v>1967</v>
      </c>
      <c r="CT59" s="99" t="s">
        <v>1967</v>
      </c>
      <c r="CU59" s="95">
        <v>0</v>
      </c>
      <c r="CV59" s="95">
        <v>0</v>
      </c>
      <c r="CW59" s="95">
        <v>0</v>
      </c>
      <c r="CX59" s="95">
        <v>0</v>
      </c>
      <c r="CY59" s="95">
        <v>0</v>
      </c>
      <c r="CZ59" s="95">
        <v>0</v>
      </c>
      <c r="DA59" s="99" t="s">
        <v>1967</v>
      </c>
      <c r="DB59" s="99" t="s">
        <v>1967</v>
      </c>
      <c r="DC59" s="99" t="s">
        <v>1967</v>
      </c>
      <c r="DD59" s="95">
        <v>0</v>
      </c>
      <c r="DE59" s="95">
        <v>0</v>
      </c>
      <c r="DF59" s="95">
        <v>0</v>
      </c>
      <c r="DG59" s="95">
        <v>0</v>
      </c>
      <c r="DH59" s="103">
        <v>0</v>
      </c>
    </row>
    <row r="60" spans="1:112" s="89" customFormat="1" ht="15" customHeight="1">
      <c r="A60" s="96" t="s">
        <v>2048</v>
      </c>
      <c r="B60" s="97"/>
      <c r="C60" s="97"/>
      <c r="D60" s="97" t="s">
        <v>1972</v>
      </c>
      <c r="E60" s="95">
        <v>60235746.05</v>
      </c>
      <c r="F60" s="95">
        <v>53540862.35</v>
      </c>
      <c r="G60" s="95">
        <v>9572059</v>
      </c>
      <c r="H60" s="95">
        <v>26126624</v>
      </c>
      <c r="I60" s="95">
        <v>6225534</v>
      </c>
      <c r="J60" s="95">
        <v>2458806</v>
      </c>
      <c r="K60" s="95">
        <v>0</v>
      </c>
      <c r="L60" s="95">
        <v>0</v>
      </c>
      <c r="M60" s="95">
        <v>0</v>
      </c>
      <c r="N60" s="95">
        <v>2151263.22</v>
      </c>
      <c r="O60" s="95">
        <v>533436.34</v>
      </c>
      <c r="P60" s="95">
        <v>85116.79</v>
      </c>
      <c r="Q60" s="95">
        <v>4597982</v>
      </c>
      <c r="R60" s="95">
        <v>0</v>
      </c>
      <c r="S60" s="95">
        <v>1790041</v>
      </c>
      <c r="T60" s="95">
        <v>5567026.95</v>
      </c>
      <c r="U60" s="95">
        <v>480279.41</v>
      </c>
      <c r="V60" s="95">
        <v>9700</v>
      </c>
      <c r="W60" s="95">
        <v>0</v>
      </c>
      <c r="X60" s="95">
        <v>715</v>
      </c>
      <c r="Y60" s="95">
        <v>28492.05</v>
      </c>
      <c r="Z60" s="95">
        <v>570247.25</v>
      </c>
      <c r="AA60" s="95">
        <v>0</v>
      </c>
      <c r="AB60" s="95">
        <v>421601.77</v>
      </c>
      <c r="AC60" s="95">
        <v>0</v>
      </c>
      <c r="AD60" s="95">
        <v>0</v>
      </c>
      <c r="AE60" s="95">
        <v>0</v>
      </c>
      <c r="AF60" s="95">
        <v>197503.64</v>
      </c>
      <c r="AG60" s="95">
        <v>2000</v>
      </c>
      <c r="AH60" s="95">
        <v>0</v>
      </c>
      <c r="AI60" s="95">
        <v>21505</v>
      </c>
      <c r="AJ60" s="95">
        <v>0</v>
      </c>
      <c r="AK60" s="95">
        <v>189123</v>
      </c>
      <c r="AL60" s="95">
        <v>0</v>
      </c>
      <c r="AM60" s="95">
        <v>51234.65</v>
      </c>
      <c r="AN60" s="95">
        <v>0</v>
      </c>
      <c r="AO60" s="95">
        <v>203405</v>
      </c>
      <c r="AP60" s="95">
        <v>370577</v>
      </c>
      <c r="AQ60" s="95">
        <v>617155.76</v>
      </c>
      <c r="AR60" s="95">
        <v>1211043.6</v>
      </c>
      <c r="AS60" s="95">
        <v>534475.55</v>
      </c>
      <c r="AT60" s="95">
        <v>0</v>
      </c>
      <c r="AU60" s="95">
        <v>657968.27</v>
      </c>
      <c r="AV60" s="95">
        <v>613126.88</v>
      </c>
      <c r="AW60" s="95">
        <v>0</v>
      </c>
      <c r="AX60" s="95">
        <v>68600</v>
      </c>
      <c r="AY60" s="95">
        <v>0</v>
      </c>
      <c r="AZ60" s="95">
        <v>503766</v>
      </c>
      <c r="BA60" s="95">
        <v>28900</v>
      </c>
      <c r="BB60" s="95">
        <v>0</v>
      </c>
      <c r="BC60" s="95">
        <v>0</v>
      </c>
      <c r="BD60" s="95">
        <v>0</v>
      </c>
      <c r="BE60" s="95">
        <v>0</v>
      </c>
      <c r="BF60" s="95">
        <v>0</v>
      </c>
      <c r="BG60" s="95">
        <v>0</v>
      </c>
      <c r="BH60" s="95">
        <v>11860.88</v>
      </c>
      <c r="BI60" s="95">
        <v>0</v>
      </c>
      <c r="BJ60" s="95">
        <v>0</v>
      </c>
      <c r="BK60" s="95">
        <v>0</v>
      </c>
      <c r="BL60" s="95">
        <v>0</v>
      </c>
      <c r="BM60" s="95">
        <v>0</v>
      </c>
      <c r="BN60" s="99" t="s">
        <v>1967</v>
      </c>
      <c r="BO60" s="99" t="s">
        <v>1967</v>
      </c>
      <c r="BP60" s="99" t="s">
        <v>1967</v>
      </c>
      <c r="BQ60" s="99" t="s">
        <v>1967</v>
      </c>
      <c r="BR60" s="99" t="s">
        <v>1967</v>
      </c>
      <c r="BS60" s="99" t="s">
        <v>1967</v>
      </c>
      <c r="BT60" s="99" t="s">
        <v>1967</v>
      </c>
      <c r="BU60" s="99" t="s">
        <v>1967</v>
      </c>
      <c r="BV60" s="99" t="s">
        <v>1967</v>
      </c>
      <c r="BW60" s="99" t="s">
        <v>1967</v>
      </c>
      <c r="BX60" s="99" t="s">
        <v>1967</v>
      </c>
      <c r="BY60" s="99" t="s">
        <v>1967</v>
      </c>
      <c r="BZ60" s="99" t="s">
        <v>1967</v>
      </c>
      <c r="CA60" s="95">
        <v>514729.87</v>
      </c>
      <c r="CB60" s="95">
        <v>0</v>
      </c>
      <c r="CC60" s="95">
        <v>194840.01</v>
      </c>
      <c r="CD60" s="95">
        <v>206417.8</v>
      </c>
      <c r="CE60" s="95">
        <v>0</v>
      </c>
      <c r="CF60" s="95">
        <v>0</v>
      </c>
      <c r="CG60" s="95">
        <v>0</v>
      </c>
      <c r="CH60" s="95">
        <v>0</v>
      </c>
      <c r="CI60" s="95">
        <v>0</v>
      </c>
      <c r="CJ60" s="95">
        <v>0</v>
      </c>
      <c r="CK60" s="95">
        <v>0</v>
      </c>
      <c r="CL60" s="95">
        <v>0</v>
      </c>
      <c r="CM60" s="95">
        <v>0</v>
      </c>
      <c r="CN60" s="95">
        <v>0</v>
      </c>
      <c r="CO60" s="95">
        <v>0</v>
      </c>
      <c r="CP60" s="95">
        <v>16000</v>
      </c>
      <c r="CQ60" s="95">
        <v>97472.06</v>
      </c>
      <c r="CR60" s="99" t="s">
        <v>1967</v>
      </c>
      <c r="CS60" s="99" t="s">
        <v>1967</v>
      </c>
      <c r="CT60" s="99" t="s">
        <v>1967</v>
      </c>
      <c r="CU60" s="95">
        <v>0</v>
      </c>
      <c r="CV60" s="95">
        <v>0</v>
      </c>
      <c r="CW60" s="95">
        <v>0</v>
      </c>
      <c r="CX60" s="95">
        <v>0</v>
      </c>
      <c r="CY60" s="95">
        <v>0</v>
      </c>
      <c r="CZ60" s="95">
        <v>0</v>
      </c>
      <c r="DA60" s="99" t="s">
        <v>1967</v>
      </c>
      <c r="DB60" s="99" t="s">
        <v>1967</v>
      </c>
      <c r="DC60" s="99" t="s">
        <v>1967</v>
      </c>
      <c r="DD60" s="95">
        <v>0</v>
      </c>
      <c r="DE60" s="95">
        <v>0</v>
      </c>
      <c r="DF60" s="95">
        <v>0</v>
      </c>
      <c r="DG60" s="95">
        <v>0</v>
      </c>
      <c r="DH60" s="103">
        <v>0</v>
      </c>
    </row>
    <row r="61" spans="1:112" s="89" customFormat="1" ht="15" customHeight="1">
      <c r="A61" s="96" t="s">
        <v>2049</v>
      </c>
      <c r="B61" s="97"/>
      <c r="C61" s="97"/>
      <c r="D61" s="97" t="s">
        <v>2050</v>
      </c>
      <c r="E61" s="95">
        <v>7275488.7</v>
      </c>
      <c r="F61" s="95">
        <v>6157921.73</v>
      </c>
      <c r="G61" s="95">
        <v>1241970</v>
      </c>
      <c r="H61" s="95">
        <v>1317082</v>
      </c>
      <c r="I61" s="95">
        <v>784848</v>
      </c>
      <c r="J61" s="95">
        <v>149983.75</v>
      </c>
      <c r="K61" s="95">
        <v>0</v>
      </c>
      <c r="L61" s="95">
        <v>0</v>
      </c>
      <c r="M61" s="95">
        <v>0</v>
      </c>
      <c r="N61" s="95">
        <v>403676.47</v>
      </c>
      <c r="O61" s="95">
        <v>0</v>
      </c>
      <c r="P61" s="95">
        <v>12319.62</v>
      </c>
      <c r="Q61" s="95">
        <v>474493</v>
      </c>
      <c r="R61" s="95">
        <v>0</v>
      </c>
      <c r="S61" s="95">
        <v>1773548.89</v>
      </c>
      <c r="T61" s="95">
        <v>816631.62</v>
      </c>
      <c r="U61" s="95">
        <v>109477.4</v>
      </c>
      <c r="V61" s="95">
        <v>0</v>
      </c>
      <c r="W61" s="95">
        <v>0</v>
      </c>
      <c r="X61" s="95">
        <v>650</v>
      </c>
      <c r="Y61" s="95">
        <v>4415.75</v>
      </c>
      <c r="Z61" s="95">
        <v>100000</v>
      </c>
      <c r="AA61" s="95">
        <v>27576.47</v>
      </c>
      <c r="AB61" s="95">
        <v>109000</v>
      </c>
      <c r="AC61" s="95">
        <v>0</v>
      </c>
      <c r="AD61" s="95">
        <v>1460</v>
      </c>
      <c r="AE61" s="95">
        <v>0</v>
      </c>
      <c r="AF61" s="95">
        <v>0</v>
      </c>
      <c r="AG61" s="95">
        <v>12480</v>
      </c>
      <c r="AH61" s="95">
        <v>0</v>
      </c>
      <c r="AI61" s="95">
        <v>0</v>
      </c>
      <c r="AJ61" s="95">
        <v>0</v>
      </c>
      <c r="AK61" s="95">
        <v>22736</v>
      </c>
      <c r="AL61" s="95">
        <v>0</v>
      </c>
      <c r="AM61" s="95">
        <v>0</v>
      </c>
      <c r="AN61" s="95">
        <v>1800</v>
      </c>
      <c r="AO61" s="95">
        <v>1500</v>
      </c>
      <c r="AP61" s="95">
        <v>65700</v>
      </c>
      <c r="AQ61" s="95">
        <v>60000</v>
      </c>
      <c r="AR61" s="95">
        <v>234836</v>
      </c>
      <c r="AS61" s="95">
        <v>65000</v>
      </c>
      <c r="AT61" s="95">
        <v>0</v>
      </c>
      <c r="AU61" s="95">
        <v>0</v>
      </c>
      <c r="AV61" s="95">
        <v>300935.35</v>
      </c>
      <c r="AW61" s="95">
        <v>0</v>
      </c>
      <c r="AX61" s="95">
        <v>49860.6</v>
      </c>
      <c r="AY61" s="95">
        <v>0</v>
      </c>
      <c r="AZ61" s="95">
        <v>222406</v>
      </c>
      <c r="BA61" s="95">
        <v>6660</v>
      </c>
      <c r="BB61" s="95">
        <v>0</v>
      </c>
      <c r="BC61" s="95">
        <v>0</v>
      </c>
      <c r="BD61" s="95">
        <v>0</v>
      </c>
      <c r="BE61" s="95">
        <v>22008.75</v>
      </c>
      <c r="BF61" s="95">
        <v>0</v>
      </c>
      <c r="BG61" s="95">
        <v>0</v>
      </c>
      <c r="BH61" s="95">
        <v>0</v>
      </c>
      <c r="BI61" s="95">
        <v>0</v>
      </c>
      <c r="BJ61" s="95">
        <v>0</v>
      </c>
      <c r="BK61" s="95">
        <v>0</v>
      </c>
      <c r="BL61" s="95">
        <v>0</v>
      </c>
      <c r="BM61" s="95">
        <v>0</v>
      </c>
      <c r="BN61" s="99" t="s">
        <v>1967</v>
      </c>
      <c r="BO61" s="99" t="s">
        <v>1967</v>
      </c>
      <c r="BP61" s="99" t="s">
        <v>1967</v>
      </c>
      <c r="BQ61" s="99" t="s">
        <v>1967</v>
      </c>
      <c r="BR61" s="99" t="s">
        <v>1967</v>
      </c>
      <c r="BS61" s="99" t="s">
        <v>1967</v>
      </c>
      <c r="BT61" s="99" t="s">
        <v>1967</v>
      </c>
      <c r="BU61" s="99" t="s">
        <v>1967</v>
      </c>
      <c r="BV61" s="99" t="s">
        <v>1967</v>
      </c>
      <c r="BW61" s="99" t="s">
        <v>1967</v>
      </c>
      <c r="BX61" s="99" t="s">
        <v>1967</v>
      </c>
      <c r="BY61" s="99" t="s">
        <v>1967</v>
      </c>
      <c r="BZ61" s="99" t="s">
        <v>1967</v>
      </c>
      <c r="CA61" s="95">
        <v>0</v>
      </c>
      <c r="CB61" s="95">
        <v>0</v>
      </c>
      <c r="CC61" s="95">
        <v>0</v>
      </c>
      <c r="CD61" s="95">
        <v>0</v>
      </c>
      <c r="CE61" s="95">
        <v>0</v>
      </c>
      <c r="CF61" s="95">
        <v>0</v>
      </c>
      <c r="CG61" s="95">
        <v>0</v>
      </c>
      <c r="CH61" s="95">
        <v>0</v>
      </c>
      <c r="CI61" s="95">
        <v>0</v>
      </c>
      <c r="CJ61" s="95">
        <v>0</v>
      </c>
      <c r="CK61" s="95">
        <v>0</v>
      </c>
      <c r="CL61" s="95">
        <v>0</v>
      </c>
      <c r="CM61" s="95">
        <v>0</v>
      </c>
      <c r="CN61" s="95">
        <v>0</v>
      </c>
      <c r="CO61" s="95">
        <v>0</v>
      </c>
      <c r="CP61" s="95">
        <v>0</v>
      </c>
      <c r="CQ61" s="95">
        <v>0</v>
      </c>
      <c r="CR61" s="99" t="s">
        <v>1967</v>
      </c>
      <c r="CS61" s="99" t="s">
        <v>1967</v>
      </c>
      <c r="CT61" s="99" t="s">
        <v>1967</v>
      </c>
      <c r="CU61" s="95">
        <v>0</v>
      </c>
      <c r="CV61" s="95">
        <v>0</v>
      </c>
      <c r="CW61" s="95">
        <v>0</v>
      </c>
      <c r="CX61" s="95">
        <v>0</v>
      </c>
      <c r="CY61" s="95">
        <v>0</v>
      </c>
      <c r="CZ61" s="95">
        <v>0</v>
      </c>
      <c r="DA61" s="99" t="s">
        <v>1967</v>
      </c>
      <c r="DB61" s="99" t="s">
        <v>1967</v>
      </c>
      <c r="DC61" s="99" t="s">
        <v>1967</v>
      </c>
      <c r="DD61" s="95">
        <v>0</v>
      </c>
      <c r="DE61" s="95">
        <v>0</v>
      </c>
      <c r="DF61" s="95">
        <v>0</v>
      </c>
      <c r="DG61" s="95">
        <v>0</v>
      </c>
      <c r="DH61" s="103">
        <v>0</v>
      </c>
    </row>
    <row r="62" spans="1:112" s="89" customFormat="1" ht="15" customHeight="1">
      <c r="A62" s="96" t="s">
        <v>2051</v>
      </c>
      <c r="B62" s="97"/>
      <c r="C62" s="97"/>
      <c r="D62" s="97" t="s">
        <v>1972</v>
      </c>
      <c r="E62" s="95">
        <v>7275488.7</v>
      </c>
      <c r="F62" s="95">
        <v>6157921.73</v>
      </c>
      <c r="G62" s="95">
        <v>1241970</v>
      </c>
      <c r="H62" s="95">
        <v>1317082</v>
      </c>
      <c r="I62" s="95">
        <v>784848</v>
      </c>
      <c r="J62" s="95">
        <v>149983.75</v>
      </c>
      <c r="K62" s="95">
        <v>0</v>
      </c>
      <c r="L62" s="95">
        <v>0</v>
      </c>
      <c r="M62" s="95">
        <v>0</v>
      </c>
      <c r="N62" s="95">
        <v>403676.47</v>
      </c>
      <c r="O62" s="95">
        <v>0</v>
      </c>
      <c r="P62" s="95">
        <v>12319.62</v>
      </c>
      <c r="Q62" s="95">
        <v>474493</v>
      </c>
      <c r="R62" s="95">
        <v>0</v>
      </c>
      <c r="S62" s="95">
        <v>1773548.89</v>
      </c>
      <c r="T62" s="95">
        <v>816631.62</v>
      </c>
      <c r="U62" s="95">
        <v>109477.4</v>
      </c>
      <c r="V62" s="95">
        <v>0</v>
      </c>
      <c r="W62" s="95">
        <v>0</v>
      </c>
      <c r="X62" s="95">
        <v>650</v>
      </c>
      <c r="Y62" s="95">
        <v>4415.75</v>
      </c>
      <c r="Z62" s="95">
        <v>100000</v>
      </c>
      <c r="AA62" s="95">
        <v>27576.47</v>
      </c>
      <c r="AB62" s="95">
        <v>109000</v>
      </c>
      <c r="AC62" s="95">
        <v>0</v>
      </c>
      <c r="AD62" s="95">
        <v>1460</v>
      </c>
      <c r="AE62" s="95">
        <v>0</v>
      </c>
      <c r="AF62" s="95">
        <v>0</v>
      </c>
      <c r="AG62" s="95">
        <v>12480</v>
      </c>
      <c r="AH62" s="95">
        <v>0</v>
      </c>
      <c r="AI62" s="95">
        <v>0</v>
      </c>
      <c r="AJ62" s="95">
        <v>0</v>
      </c>
      <c r="AK62" s="95">
        <v>22736</v>
      </c>
      <c r="AL62" s="95">
        <v>0</v>
      </c>
      <c r="AM62" s="95">
        <v>0</v>
      </c>
      <c r="AN62" s="95">
        <v>1800</v>
      </c>
      <c r="AO62" s="95">
        <v>1500</v>
      </c>
      <c r="AP62" s="95">
        <v>65700</v>
      </c>
      <c r="AQ62" s="95">
        <v>60000</v>
      </c>
      <c r="AR62" s="95">
        <v>234836</v>
      </c>
      <c r="AS62" s="95">
        <v>65000</v>
      </c>
      <c r="AT62" s="95">
        <v>0</v>
      </c>
      <c r="AU62" s="95">
        <v>0</v>
      </c>
      <c r="AV62" s="95">
        <v>300935.35</v>
      </c>
      <c r="AW62" s="95">
        <v>0</v>
      </c>
      <c r="AX62" s="95">
        <v>49860.6</v>
      </c>
      <c r="AY62" s="95">
        <v>0</v>
      </c>
      <c r="AZ62" s="95">
        <v>222406</v>
      </c>
      <c r="BA62" s="95">
        <v>6660</v>
      </c>
      <c r="BB62" s="95">
        <v>0</v>
      </c>
      <c r="BC62" s="95">
        <v>0</v>
      </c>
      <c r="BD62" s="95">
        <v>0</v>
      </c>
      <c r="BE62" s="95">
        <v>22008.75</v>
      </c>
      <c r="BF62" s="95">
        <v>0</v>
      </c>
      <c r="BG62" s="95">
        <v>0</v>
      </c>
      <c r="BH62" s="95">
        <v>0</v>
      </c>
      <c r="BI62" s="95">
        <v>0</v>
      </c>
      <c r="BJ62" s="95">
        <v>0</v>
      </c>
      <c r="BK62" s="95">
        <v>0</v>
      </c>
      <c r="BL62" s="95">
        <v>0</v>
      </c>
      <c r="BM62" s="95">
        <v>0</v>
      </c>
      <c r="BN62" s="99" t="s">
        <v>1967</v>
      </c>
      <c r="BO62" s="99" t="s">
        <v>1967</v>
      </c>
      <c r="BP62" s="99" t="s">
        <v>1967</v>
      </c>
      <c r="BQ62" s="99" t="s">
        <v>1967</v>
      </c>
      <c r="BR62" s="99" t="s">
        <v>1967</v>
      </c>
      <c r="BS62" s="99" t="s">
        <v>1967</v>
      </c>
      <c r="BT62" s="99" t="s">
        <v>1967</v>
      </c>
      <c r="BU62" s="99" t="s">
        <v>1967</v>
      </c>
      <c r="BV62" s="99" t="s">
        <v>1967</v>
      </c>
      <c r="BW62" s="99" t="s">
        <v>1967</v>
      </c>
      <c r="BX62" s="99" t="s">
        <v>1967</v>
      </c>
      <c r="BY62" s="99" t="s">
        <v>1967</v>
      </c>
      <c r="BZ62" s="99" t="s">
        <v>1967</v>
      </c>
      <c r="CA62" s="95">
        <v>0</v>
      </c>
      <c r="CB62" s="95">
        <v>0</v>
      </c>
      <c r="CC62" s="95">
        <v>0</v>
      </c>
      <c r="CD62" s="95">
        <v>0</v>
      </c>
      <c r="CE62" s="95">
        <v>0</v>
      </c>
      <c r="CF62" s="95">
        <v>0</v>
      </c>
      <c r="CG62" s="95">
        <v>0</v>
      </c>
      <c r="CH62" s="95">
        <v>0</v>
      </c>
      <c r="CI62" s="95">
        <v>0</v>
      </c>
      <c r="CJ62" s="95">
        <v>0</v>
      </c>
      <c r="CK62" s="95">
        <v>0</v>
      </c>
      <c r="CL62" s="95">
        <v>0</v>
      </c>
      <c r="CM62" s="95">
        <v>0</v>
      </c>
      <c r="CN62" s="95">
        <v>0</v>
      </c>
      <c r="CO62" s="95">
        <v>0</v>
      </c>
      <c r="CP62" s="95">
        <v>0</v>
      </c>
      <c r="CQ62" s="95">
        <v>0</v>
      </c>
      <c r="CR62" s="99" t="s">
        <v>1967</v>
      </c>
      <c r="CS62" s="99" t="s">
        <v>1967</v>
      </c>
      <c r="CT62" s="99" t="s">
        <v>1967</v>
      </c>
      <c r="CU62" s="95">
        <v>0</v>
      </c>
      <c r="CV62" s="95">
        <v>0</v>
      </c>
      <c r="CW62" s="95">
        <v>0</v>
      </c>
      <c r="CX62" s="95">
        <v>0</v>
      </c>
      <c r="CY62" s="95">
        <v>0</v>
      </c>
      <c r="CZ62" s="95">
        <v>0</v>
      </c>
      <c r="DA62" s="99" t="s">
        <v>1967</v>
      </c>
      <c r="DB62" s="99" t="s">
        <v>1967</v>
      </c>
      <c r="DC62" s="99" t="s">
        <v>1967</v>
      </c>
      <c r="DD62" s="95">
        <v>0</v>
      </c>
      <c r="DE62" s="95">
        <v>0</v>
      </c>
      <c r="DF62" s="95">
        <v>0</v>
      </c>
      <c r="DG62" s="95">
        <v>0</v>
      </c>
      <c r="DH62" s="103">
        <v>0</v>
      </c>
    </row>
    <row r="63" spans="1:112" s="89" customFormat="1" ht="15" customHeight="1">
      <c r="A63" s="96" t="s">
        <v>2052</v>
      </c>
      <c r="B63" s="97"/>
      <c r="C63" s="97"/>
      <c r="D63" s="97" t="s">
        <v>2053</v>
      </c>
      <c r="E63" s="95">
        <v>9636293.2</v>
      </c>
      <c r="F63" s="95">
        <v>7933961.83</v>
      </c>
      <c r="G63" s="95">
        <v>1607500.49</v>
      </c>
      <c r="H63" s="95">
        <v>2762796</v>
      </c>
      <c r="I63" s="95">
        <v>818793</v>
      </c>
      <c r="J63" s="95">
        <v>353280</v>
      </c>
      <c r="K63" s="95">
        <v>0</v>
      </c>
      <c r="L63" s="95">
        <v>0</v>
      </c>
      <c r="M63" s="95">
        <v>0</v>
      </c>
      <c r="N63" s="95">
        <v>0</v>
      </c>
      <c r="O63" s="95">
        <v>0</v>
      </c>
      <c r="P63" s="95">
        <v>487394.34</v>
      </c>
      <c r="Q63" s="95">
        <v>625179</v>
      </c>
      <c r="R63" s="95">
        <v>0</v>
      </c>
      <c r="S63" s="95">
        <v>1279019</v>
      </c>
      <c r="T63" s="95">
        <v>1625340.65</v>
      </c>
      <c r="U63" s="95">
        <v>201782.4</v>
      </c>
      <c r="V63" s="95">
        <v>0</v>
      </c>
      <c r="W63" s="95">
        <v>0</v>
      </c>
      <c r="X63" s="95">
        <v>0</v>
      </c>
      <c r="Y63" s="95">
        <v>7074.25</v>
      </c>
      <c r="Z63" s="95">
        <v>127742.25</v>
      </c>
      <c r="AA63" s="95">
        <v>91563.36</v>
      </c>
      <c r="AB63" s="95">
        <v>195165</v>
      </c>
      <c r="AC63" s="95">
        <v>0</v>
      </c>
      <c r="AD63" s="95">
        <v>46879</v>
      </c>
      <c r="AE63" s="95">
        <v>0</v>
      </c>
      <c r="AF63" s="95">
        <v>52915.39</v>
      </c>
      <c r="AG63" s="95">
        <v>0</v>
      </c>
      <c r="AH63" s="95">
        <v>0</v>
      </c>
      <c r="AI63" s="95">
        <v>955</v>
      </c>
      <c r="AJ63" s="95">
        <v>0</v>
      </c>
      <c r="AK63" s="95">
        <v>0</v>
      </c>
      <c r="AL63" s="95">
        <v>11370</v>
      </c>
      <c r="AM63" s="95">
        <v>0</v>
      </c>
      <c r="AN63" s="95">
        <v>13000</v>
      </c>
      <c r="AO63" s="95">
        <v>0</v>
      </c>
      <c r="AP63" s="95">
        <v>47400</v>
      </c>
      <c r="AQ63" s="95">
        <v>109747</v>
      </c>
      <c r="AR63" s="95">
        <v>340000</v>
      </c>
      <c r="AS63" s="95">
        <v>260000</v>
      </c>
      <c r="AT63" s="95">
        <v>0</v>
      </c>
      <c r="AU63" s="95">
        <v>119747</v>
      </c>
      <c r="AV63" s="95">
        <v>76990.72</v>
      </c>
      <c r="AW63" s="95">
        <v>0</v>
      </c>
      <c r="AX63" s="95">
        <v>20511.72</v>
      </c>
      <c r="AY63" s="95">
        <v>0</v>
      </c>
      <c r="AZ63" s="95">
        <v>0</v>
      </c>
      <c r="BA63" s="95">
        <v>56479</v>
      </c>
      <c r="BB63" s="95">
        <v>0</v>
      </c>
      <c r="BC63" s="95">
        <v>0</v>
      </c>
      <c r="BD63" s="95">
        <v>0</v>
      </c>
      <c r="BE63" s="95">
        <v>0</v>
      </c>
      <c r="BF63" s="95">
        <v>0</v>
      </c>
      <c r="BG63" s="95">
        <v>0</v>
      </c>
      <c r="BH63" s="95">
        <v>0</v>
      </c>
      <c r="BI63" s="95">
        <v>0</v>
      </c>
      <c r="BJ63" s="95">
        <v>0</v>
      </c>
      <c r="BK63" s="95">
        <v>0</v>
      </c>
      <c r="BL63" s="95">
        <v>0</v>
      </c>
      <c r="BM63" s="95">
        <v>0</v>
      </c>
      <c r="BN63" s="99" t="s">
        <v>1967</v>
      </c>
      <c r="BO63" s="99" t="s">
        <v>1967</v>
      </c>
      <c r="BP63" s="99" t="s">
        <v>1967</v>
      </c>
      <c r="BQ63" s="99" t="s">
        <v>1967</v>
      </c>
      <c r="BR63" s="99" t="s">
        <v>1967</v>
      </c>
      <c r="BS63" s="99" t="s">
        <v>1967</v>
      </c>
      <c r="BT63" s="99" t="s">
        <v>1967</v>
      </c>
      <c r="BU63" s="99" t="s">
        <v>1967</v>
      </c>
      <c r="BV63" s="99" t="s">
        <v>1967</v>
      </c>
      <c r="BW63" s="99" t="s">
        <v>1967</v>
      </c>
      <c r="BX63" s="99" t="s">
        <v>1967</v>
      </c>
      <c r="BY63" s="99" t="s">
        <v>1967</v>
      </c>
      <c r="BZ63" s="99" t="s">
        <v>1967</v>
      </c>
      <c r="CA63" s="95">
        <v>0</v>
      </c>
      <c r="CB63" s="95">
        <v>0</v>
      </c>
      <c r="CC63" s="95">
        <v>0</v>
      </c>
      <c r="CD63" s="95">
        <v>0</v>
      </c>
      <c r="CE63" s="95">
        <v>0</v>
      </c>
      <c r="CF63" s="95">
        <v>0</v>
      </c>
      <c r="CG63" s="95">
        <v>0</v>
      </c>
      <c r="CH63" s="95">
        <v>0</v>
      </c>
      <c r="CI63" s="95">
        <v>0</v>
      </c>
      <c r="CJ63" s="95">
        <v>0</v>
      </c>
      <c r="CK63" s="95">
        <v>0</v>
      </c>
      <c r="CL63" s="95">
        <v>0</v>
      </c>
      <c r="CM63" s="95">
        <v>0</v>
      </c>
      <c r="CN63" s="95">
        <v>0</v>
      </c>
      <c r="CO63" s="95">
        <v>0</v>
      </c>
      <c r="CP63" s="95">
        <v>0</v>
      </c>
      <c r="CQ63" s="95">
        <v>0</v>
      </c>
      <c r="CR63" s="99" t="s">
        <v>1967</v>
      </c>
      <c r="CS63" s="99" t="s">
        <v>1967</v>
      </c>
      <c r="CT63" s="99" t="s">
        <v>1967</v>
      </c>
      <c r="CU63" s="95">
        <v>0</v>
      </c>
      <c r="CV63" s="95">
        <v>0</v>
      </c>
      <c r="CW63" s="95">
        <v>0</v>
      </c>
      <c r="CX63" s="95">
        <v>0</v>
      </c>
      <c r="CY63" s="95">
        <v>0</v>
      </c>
      <c r="CZ63" s="95">
        <v>0</v>
      </c>
      <c r="DA63" s="99" t="s">
        <v>1967</v>
      </c>
      <c r="DB63" s="99" t="s">
        <v>1967</v>
      </c>
      <c r="DC63" s="99" t="s">
        <v>1967</v>
      </c>
      <c r="DD63" s="95">
        <v>0</v>
      </c>
      <c r="DE63" s="95">
        <v>0</v>
      </c>
      <c r="DF63" s="95">
        <v>0</v>
      </c>
      <c r="DG63" s="95">
        <v>0</v>
      </c>
      <c r="DH63" s="103">
        <v>0</v>
      </c>
    </row>
    <row r="64" spans="1:112" s="89" customFormat="1" ht="15" customHeight="1">
      <c r="A64" s="96" t="s">
        <v>2054</v>
      </c>
      <c r="B64" s="97"/>
      <c r="C64" s="97"/>
      <c r="D64" s="97" t="s">
        <v>1972</v>
      </c>
      <c r="E64" s="95">
        <v>9636293.2</v>
      </c>
      <c r="F64" s="95">
        <v>7933961.83</v>
      </c>
      <c r="G64" s="95">
        <v>1607500.49</v>
      </c>
      <c r="H64" s="95">
        <v>2762796</v>
      </c>
      <c r="I64" s="95">
        <v>818793</v>
      </c>
      <c r="J64" s="95">
        <v>353280</v>
      </c>
      <c r="K64" s="95">
        <v>0</v>
      </c>
      <c r="L64" s="95">
        <v>0</v>
      </c>
      <c r="M64" s="95">
        <v>0</v>
      </c>
      <c r="N64" s="95">
        <v>0</v>
      </c>
      <c r="O64" s="95">
        <v>0</v>
      </c>
      <c r="P64" s="95">
        <v>487394.34</v>
      </c>
      <c r="Q64" s="95">
        <v>625179</v>
      </c>
      <c r="R64" s="95">
        <v>0</v>
      </c>
      <c r="S64" s="95">
        <v>1279019</v>
      </c>
      <c r="T64" s="95">
        <v>1625340.65</v>
      </c>
      <c r="U64" s="95">
        <v>201782.4</v>
      </c>
      <c r="V64" s="95">
        <v>0</v>
      </c>
      <c r="W64" s="95">
        <v>0</v>
      </c>
      <c r="X64" s="95">
        <v>0</v>
      </c>
      <c r="Y64" s="95">
        <v>7074.25</v>
      </c>
      <c r="Z64" s="95">
        <v>127742.25</v>
      </c>
      <c r="AA64" s="95">
        <v>91563.36</v>
      </c>
      <c r="AB64" s="95">
        <v>195165</v>
      </c>
      <c r="AC64" s="95">
        <v>0</v>
      </c>
      <c r="AD64" s="95">
        <v>46879</v>
      </c>
      <c r="AE64" s="95">
        <v>0</v>
      </c>
      <c r="AF64" s="95">
        <v>52915.39</v>
      </c>
      <c r="AG64" s="95">
        <v>0</v>
      </c>
      <c r="AH64" s="95">
        <v>0</v>
      </c>
      <c r="AI64" s="95">
        <v>955</v>
      </c>
      <c r="AJ64" s="95">
        <v>0</v>
      </c>
      <c r="AK64" s="95">
        <v>0</v>
      </c>
      <c r="AL64" s="95">
        <v>11370</v>
      </c>
      <c r="AM64" s="95">
        <v>0</v>
      </c>
      <c r="AN64" s="95">
        <v>13000</v>
      </c>
      <c r="AO64" s="95">
        <v>0</v>
      </c>
      <c r="AP64" s="95">
        <v>47400</v>
      </c>
      <c r="AQ64" s="95">
        <v>109747</v>
      </c>
      <c r="AR64" s="95">
        <v>340000</v>
      </c>
      <c r="AS64" s="95">
        <v>260000</v>
      </c>
      <c r="AT64" s="95">
        <v>0</v>
      </c>
      <c r="AU64" s="95">
        <v>119747</v>
      </c>
      <c r="AV64" s="95">
        <v>76990.72</v>
      </c>
      <c r="AW64" s="95">
        <v>0</v>
      </c>
      <c r="AX64" s="95">
        <v>20511.72</v>
      </c>
      <c r="AY64" s="95">
        <v>0</v>
      </c>
      <c r="AZ64" s="95">
        <v>0</v>
      </c>
      <c r="BA64" s="95">
        <v>56479</v>
      </c>
      <c r="BB64" s="95">
        <v>0</v>
      </c>
      <c r="BC64" s="95">
        <v>0</v>
      </c>
      <c r="BD64" s="95">
        <v>0</v>
      </c>
      <c r="BE64" s="95">
        <v>0</v>
      </c>
      <c r="BF64" s="95">
        <v>0</v>
      </c>
      <c r="BG64" s="95">
        <v>0</v>
      </c>
      <c r="BH64" s="95">
        <v>0</v>
      </c>
      <c r="BI64" s="95">
        <v>0</v>
      </c>
      <c r="BJ64" s="95">
        <v>0</v>
      </c>
      <c r="BK64" s="95">
        <v>0</v>
      </c>
      <c r="BL64" s="95">
        <v>0</v>
      </c>
      <c r="BM64" s="95">
        <v>0</v>
      </c>
      <c r="BN64" s="99" t="s">
        <v>1967</v>
      </c>
      <c r="BO64" s="99" t="s">
        <v>1967</v>
      </c>
      <c r="BP64" s="99" t="s">
        <v>1967</v>
      </c>
      <c r="BQ64" s="99" t="s">
        <v>1967</v>
      </c>
      <c r="BR64" s="99" t="s">
        <v>1967</v>
      </c>
      <c r="BS64" s="99" t="s">
        <v>1967</v>
      </c>
      <c r="BT64" s="99" t="s">
        <v>1967</v>
      </c>
      <c r="BU64" s="99" t="s">
        <v>1967</v>
      </c>
      <c r="BV64" s="99" t="s">
        <v>1967</v>
      </c>
      <c r="BW64" s="99" t="s">
        <v>1967</v>
      </c>
      <c r="BX64" s="99" t="s">
        <v>1967</v>
      </c>
      <c r="BY64" s="99" t="s">
        <v>1967</v>
      </c>
      <c r="BZ64" s="99" t="s">
        <v>1967</v>
      </c>
      <c r="CA64" s="95">
        <v>0</v>
      </c>
      <c r="CB64" s="95">
        <v>0</v>
      </c>
      <c r="CC64" s="95">
        <v>0</v>
      </c>
      <c r="CD64" s="95">
        <v>0</v>
      </c>
      <c r="CE64" s="95">
        <v>0</v>
      </c>
      <c r="CF64" s="95">
        <v>0</v>
      </c>
      <c r="CG64" s="95">
        <v>0</v>
      </c>
      <c r="CH64" s="95">
        <v>0</v>
      </c>
      <c r="CI64" s="95">
        <v>0</v>
      </c>
      <c r="CJ64" s="95">
        <v>0</v>
      </c>
      <c r="CK64" s="95">
        <v>0</v>
      </c>
      <c r="CL64" s="95">
        <v>0</v>
      </c>
      <c r="CM64" s="95">
        <v>0</v>
      </c>
      <c r="CN64" s="95">
        <v>0</v>
      </c>
      <c r="CO64" s="95">
        <v>0</v>
      </c>
      <c r="CP64" s="95">
        <v>0</v>
      </c>
      <c r="CQ64" s="95">
        <v>0</v>
      </c>
      <c r="CR64" s="99" t="s">
        <v>1967</v>
      </c>
      <c r="CS64" s="99" t="s">
        <v>1967</v>
      </c>
      <c r="CT64" s="99" t="s">
        <v>1967</v>
      </c>
      <c r="CU64" s="95">
        <v>0</v>
      </c>
      <c r="CV64" s="95">
        <v>0</v>
      </c>
      <c r="CW64" s="95">
        <v>0</v>
      </c>
      <c r="CX64" s="95">
        <v>0</v>
      </c>
      <c r="CY64" s="95">
        <v>0</v>
      </c>
      <c r="CZ64" s="95">
        <v>0</v>
      </c>
      <c r="DA64" s="99" t="s">
        <v>1967</v>
      </c>
      <c r="DB64" s="99" t="s">
        <v>1967</v>
      </c>
      <c r="DC64" s="99" t="s">
        <v>1967</v>
      </c>
      <c r="DD64" s="95">
        <v>0</v>
      </c>
      <c r="DE64" s="95">
        <v>0</v>
      </c>
      <c r="DF64" s="95">
        <v>0</v>
      </c>
      <c r="DG64" s="95">
        <v>0</v>
      </c>
      <c r="DH64" s="103">
        <v>0</v>
      </c>
    </row>
    <row r="65" spans="1:112" s="89" customFormat="1" ht="15" customHeight="1">
      <c r="A65" s="96" t="s">
        <v>2055</v>
      </c>
      <c r="B65" s="97"/>
      <c r="C65" s="97"/>
      <c r="D65" s="97" t="s">
        <v>2056</v>
      </c>
      <c r="E65" s="95">
        <v>4447289.02</v>
      </c>
      <c r="F65" s="95">
        <v>3435148.32</v>
      </c>
      <c r="G65" s="95">
        <v>808175</v>
      </c>
      <c r="H65" s="95">
        <v>846099.5</v>
      </c>
      <c r="I65" s="95">
        <v>420050</v>
      </c>
      <c r="J65" s="95">
        <v>0</v>
      </c>
      <c r="K65" s="95">
        <v>162948</v>
      </c>
      <c r="L65" s="95">
        <v>0</v>
      </c>
      <c r="M65" s="95">
        <v>0</v>
      </c>
      <c r="N65" s="95">
        <v>214140.1</v>
      </c>
      <c r="O65" s="95">
        <v>51563.07</v>
      </c>
      <c r="P65" s="95">
        <v>5307.65</v>
      </c>
      <c r="Q65" s="95">
        <v>333814</v>
      </c>
      <c r="R65" s="95">
        <v>0</v>
      </c>
      <c r="S65" s="95">
        <v>593051</v>
      </c>
      <c r="T65" s="95">
        <v>484217.3</v>
      </c>
      <c r="U65" s="95">
        <v>40332.57</v>
      </c>
      <c r="V65" s="95">
        <v>0</v>
      </c>
      <c r="W65" s="95">
        <v>0</v>
      </c>
      <c r="X65" s="95">
        <v>190</v>
      </c>
      <c r="Y65" s="95">
        <v>0</v>
      </c>
      <c r="Z65" s="95">
        <v>0</v>
      </c>
      <c r="AA65" s="95">
        <v>5217.63</v>
      </c>
      <c r="AB65" s="95">
        <v>77990</v>
      </c>
      <c r="AC65" s="95">
        <v>0</v>
      </c>
      <c r="AD65" s="95">
        <v>0</v>
      </c>
      <c r="AE65" s="95">
        <v>0</v>
      </c>
      <c r="AF65" s="95">
        <v>680</v>
      </c>
      <c r="AG65" s="95">
        <v>0</v>
      </c>
      <c r="AH65" s="95">
        <v>0</v>
      </c>
      <c r="AI65" s="95">
        <v>200</v>
      </c>
      <c r="AJ65" s="95">
        <v>0</v>
      </c>
      <c r="AK65" s="95">
        <v>0</v>
      </c>
      <c r="AL65" s="95">
        <v>0</v>
      </c>
      <c r="AM65" s="95">
        <v>0</v>
      </c>
      <c r="AN65" s="95">
        <v>2372</v>
      </c>
      <c r="AO65" s="95">
        <v>0</v>
      </c>
      <c r="AP65" s="95">
        <v>24000</v>
      </c>
      <c r="AQ65" s="95">
        <v>38275</v>
      </c>
      <c r="AR65" s="95">
        <v>274999.8</v>
      </c>
      <c r="AS65" s="95">
        <v>230</v>
      </c>
      <c r="AT65" s="95">
        <v>0</v>
      </c>
      <c r="AU65" s="95">
        <v>19730.3</v>
      </c>
      <c r="AV65" s="95">
        <v>527923.4</v>
      </c>
      <c r="AW65" s="95">
        <v>0</v>
      </c>
      <c r="AX65" s="95">
        <v>19848.5</v>
      </c>
      <c r="AY65" s="95">
        <v>0</v>
      </c>
      <c r="AZ65" s="95">
        <v>359372</v>
      </c>
      <c r="BA65" s="95">
        <v>16680</v>
      </c>
      <c r="BB65" s="95">
        <v>0</v>
      </c>
      <c r="BC65" s="95">
        <v>0</v>
      </c>
      <c r="BD65" s="95">
        <v>0</v>
      </c>
      <c r="BE65" s="95">
        <v>6919.9</v>
      </c>
      <c r="BF65" s="95">
        <v>0</v>
      </c>
      <c r="BG65" s="95">
        <v>0</v>
      </c>
      <c r="BH65" s="95">
        <v>125103</v>
      </c>
      <c r="BI65" s="95">
        <v>0</v>
      </c>
      <c r="BJ65" s="95">
        <v>0</v>
      </c>
      <c r="BK65" s="95">
        <v>0</v>
      </c>
      <c r="BL65" s="95">
        <v>0</v>
      </c>
      <c r="BM65" s="95">
        <v>0</v>
      </c>
      <c r="BN65" s="99" t="s">
        <v>1967</v>
      </c>
      <c r="BO65" s="99" t="s">
        <v>1967</v>
      </c>
      <c r="BP65" s="99" t="s">
        <v>1967</v>
      </c>
      <c r="BQ65" s="99" t="s">
        <v>1967</v>
      </c>
      <c r="BR65" s="99" t="s">
        <v>1967</v>
      </c>
      <c r="BS65" s="99" t="s">
        <v>1967</v>
      </c>
      <c r="BT65" s="99" t="s">
        <v>1967</v>
      </c>
      <c r="BU65" s="99" t="s">
        <v>1967</v>
      </c>
      <c r="BV65" s="99" t="s">
        <v>1967</v>
      </c>
      <c r="BW65" s="99" t="s">
        <v>1967</v>
      </c>
      <c r="BX65" s="99" t="s">
        <v>1967</v>
      </c>
      <c r="BY65" s="99" t="s">
        <v>1967</v>
      </c>
      <c r="BZ65" s="99" t="s">
        <v>1967</v>
      </c>
      <c r="CA65" s="95">
        <v>0</v>
      </c>
      <c r="CB65" s="95">
        <v>0</v>
      </c>
      <c r="CC65" s="95">
        <v>0</v>
      </c>
      <c r="CD65" s="95">
        <v>0</v>
      </c>
      <c r="CE65" s="95">
        <v>0</v>
      </c>
      <c r="CF65" s="95">
        <v>0</v>
      </c>
      <c r="CG65" s="95">
        <v>0</v>
      </c>
      <c r="CH65" s="95">
        <v>0</v>
      </c>
      <c r="CI65" s="95">
        <v>0</v>
      </c>
      <c r="CJ65" s="95">
        <v>0</v>
      </c>
      <c r="CK65" s="95">
        <v>0</v>
      </c>
      <c r="CL65" s="95">
        <v>0</v>
      </c>
      <c r="CM65" s="95">
        <v>0</v>
      </c>
      <c r="CN65" s="95">
        <v>0</v>
      </c>
      <c r="CO65" s="95">
        <v>0</v>
      </c>
      <c r="CP65" s="95">
        <v>0</v>
      </c>
      <c r="CQ65" s="95">
        <v>0</v>
      </c>
      <c r="CR65" s="99" t="s">
        <v>1967</v>
      </c>
      <c r="CS65" s="99" t="s">
        <v>1967</v>
      </c>
      <c r="CT65" s="99" t="s">
        <v>1967</v>
      </c>
      <c r="CU65" s="95">
        <v>0</v>
      </c>
      <c r="CV65" s="95">
        <v>0</v>
      </c>
      <c r="CW65" s="95">
        <v>0</v>
      </c>
      <c r="CX65" s="95">
        <v>0</v>
      </c>
      <c r="CY65" s="95">
        <v>0</v>
      </c>
      <c r="CZ65" s="95">
        <v>0</v>
      </c>
      <c r="DA65" s="99" t="s">
        <v>1967</v>
      </c>
      <c r="DB65" s="99" t="s">
        <v>1967</v>
      </c>
      <c r="DC65" s="99" t="s">
        <v>1967</v>
      </c>
      <c r="DD65" s="95">
        <v>0</v>
      </c>
      <c r="DE65" s="95">
        <v>0</v>
      </c>
      <c r="DF65" s="95">
        <v>0</v>
      </c>
      <c r="DG65" s="95">
        <v>0</v>
      </c>
      <c r="DH65" s="103">
        <v>0</v>
      </c>
    </row>
    <row r="66" spans="1:112" s="89" customFormat="1" ht="15" customHeight="1">
      <c r="A66" s="96" t="s">
        <v>2057</v>
      </c>
      <c r="B66" s="97"/>
      <c r="C66" s="97"/>
      <c r="D66" s="97" t="s">
        <v>1972</v>
      </c>
      <c r="E66" s="95">
        <v>4447289.02</v>
      </c>
      <c r="F66" s="95">
        <v>3435148.32</v>
      </c>
      <c r="G66" s="95">
        <v>808175</v>
      </c>
      <c r="H66" s="95">
        <v>846099.5</v>
      </c>
      <c r="I66" s="95">
        <v>420050</v>
      </c>
      <c r="J66" s="95">
        <v>0</v>
      </c>
      <c r="K66" s="95">
        <v>162948</v>
      </c>
      <c r="L66" s="95">
        <v>0</v>
      </c>
      <c r="M66" s="95">
        <v>0</v>
      </c>
      <c r="N66" s="95">
        <v>214140.1</v>
      </c>
      <c r="O66" s="95">
        <v>51563.07</v>
      </c>
      <c r="P66" s="95">
        <v>5307.65</v>
      </c>
      <c r="Q66" s="95">
        <v>333814</v>
      </c>
      <c r="R66" s="95">
        <v>0</v>
      </c>
      <c r="S66" s="95">
        <v>593051</v>
      </c>
      <c r="T66" s="95">
        <v>484217.3</v>
      </c>
      <c r="U66" s="95">
        <v>40332.57</v>
      </c>
      <c r="V66" s="95">
        <v>0</v>
      </c>
      <c r="W66" s="95">
        <v>0</v>
      </c>
      <c r="X66" s="95">
        <v>190</v>
      </c>
      <c r="Y66" s="95">
        <v>0</v>
      </c>
      <c r="Z66" s="95">
        <v>0</v>
      </c>
      <c r="AA66" s="95">
        <v>5217.63</v>
      </c>
      <c r="AB66" s="95">
        <v>77990</v>
      </c>
      <c r="AC66" s="95">
        <v>0</v>
      </c>
      <c r="AD66" s="95">
        <v>0</v>
      </c>
      <c r="AE66" s="95">
        <v>0</v>
      </c>
      <c r="AF66" s="95">
        <v>680</v>
      </c>
      <c r="AG66" s="95">
        <v>0</v>
      </c>
      <c r="AH66" s="95">
        <v>0</v>
      </c>
      <c r="AI66" s="95">
        <v>200</v>
      </c>
      <c r="AJ66" s="95">
        <v>0</v>
      </c>
      <c r="AK66" s="95">
        <v>0</v>
      </c>
      <c r="AL66" s="95">
        <v>0</v>
      </c>
      <c r="AM66" s="95">
        <v>0</v>
      </c>
      <c r="AN66" s="95">
        <v>2372</v>
      </c>
      <c r="AO66" s="95">
        <v>0</v>
      </c>
      <c r="AP66" s="95">
        <v>24000</v>
      </c>
      <c r="AQ66" s="95">
        <v>38275</v>
      </c>
      <c r="AR66" s="95">
        <v>274999.8</v>
      </c>
      <c r="AS66" s="95">
        <v>230</v>
      </c>
      <c r="AT66" s="95">
        <v>0</v>
      </c>
      <c r="AU66" s="95">
        <v>19730.3</v>
      </c>
      <c r="AV66" s="95">
        <v>527923.4</v>
      </c>
      <c r="AW66" s="95">
        <v>0</v>
      </c>
      <c r="AX66" s="95">
        <v>19848.5</v>
      </c>
      <c r="AY66" s="95">
        <v>0</v>
      </c>
      <c r="AZ66" s="95">
        <v>359372</v>
      </c>
      <c r="BA66" s="95">
        <v>16680</v>
      </c>
      <c r="BB66" s="95">
        <v>0</v>
      </c>
      <c r="BC66" s="95">
        <v>0</v>
      </c>
      <c r="BD66" s="95">
        <v>0</v>
      </c>
      <c r="BE66" s="95">
        <v>6919.9</v>
      </c>
      <c r="BF66" s="95">
        <v>0</v>
      </c>
      <c r="BG66" s="95">
        <v>0</v>
      </c>
      <c r="BH66" s="95">
        <v>125103</v>
      </c>
      <c r="BI66" s="95">
        <v>0</v>
      </c>
      <c r="BJ66" s="95">
        <v>0</v>
      </c>
      <c r="BK66" s="95">
        <v>0</v>
      </c>
      <c r="BL66" s="95">
        <v>0</v>
      </c>
      <c r="BM66" s="95">
        <v>0</v>
      </c>
      <c r="BN66" s="99" t="s">
        <v>1967</v>
      </c>
      <c r="BO66" s="99" t="s">
        <v>1967</v>
      </c>
      <c r="BP66" s="99" t="s">
        <v>1967</v>
      </c>
      <c r="BQ66" s="99" t="s">
        <v>1967</v>
      </c>
      <c r="BR66" s="99" t="s">
        <v>1967</v>
      </c>
      <c r="BS66" s="99" t="s">
        <v>1967</v>
      </c>
      <c r="BT66" s="99" t="s">
        <v>1967</v>
      </c>
      <c r="BU66" s="99" t="s">
        <v>1967</v>
      </c>
      <c r="BV66" s="99" t="s">
        <v>1967</v>
      </c>
      <c r="BW66" s="99" t="s">
        <v>1967</v>
      </c>
      <c r="BX66" s="99" t="s">
        <v>1967</v>
      </c>
      <c r="BY66" s="99" t="s">
        <v>1967</v>
      </c>
      <c r="BZ66" s="99" t="s">
        <v>1967</v>
      </c>
      <c r="CA66" s="95">
        <v>0</v>
      </c>
      <c r="CB66" s="95">
        <v>0</v>
      </c>
      <c r="CC66" s="95">
        <v>0</v>
      </c>
      <c r="CD66" s="95">
        <v>0</v>
      </c>
      <c r="CE66" s="95">
        <v>0</v>
      </c>
      <c r="CF66" s="95">
        <v>0</v>
      </c>
      <c r="CG66" s="95">
        <v>0</v>
      </c>
      <c r="CH66" s="95">
        <v>0</v>
      </c>
      <c r="CI66" s="95">
        <v>0</v>
      </c>
      <c r="CJ66" s="95">
        <v>0</v>
      </c>
      <c r="CK66" s="95">
        <v>0</v>
      </c>
      <c r="CL66" s="95">
        <v>0</v>
      </c>
      <c r="CM66" s="95">
        <v>0</v>
      </c>
      <c r="CN66" s="95">
        <v>0</v>
      </c>
      <c r="CO66" s="95">
        <v>0</v>
      </c>
      <c r="CP66" s="95">
        <v>0</v>
      </c>
      <c r="CQ66" s="95">
        <v>0</v>
      </c>
      <c r="CR66" s="99" t="s">
        <v>1967</v>
      </c>
      <c r="CS66" s="99" t="s">
        <v>1967</v>
      </c>
      <c r="CT66" s="99" t="s">
        <v>1967</v>
      </c>
      <c r="CU66" s="95">
        <v>0</v>
      </c>
      <c r="CV66" s="95">
        <v>0</v>
      </c>
      <c r="CW66" s="95">
        <v>0</v>
      </c>
      <c r="CX66" s="95">
        <v>0</v>
      </c>
      <c r="CY66" s="95">
        <v>0</v>
      </c>
      <c r="CZ66" s="95">
        <v>0</v>
      </c>
      <c r="DA66" s="99" t="s">
        <v>1967</v>
      </c>
      <c r="DB66" s="99" t="s">
        <v>1967</v>
      </c>
      <c r="DC66" s="99" t="s">
        <v>1967</v>
      </c>
      <c r="DD66" s="95">
        <v>0</v>
      </c>
      <c r="DE66" s="95">
        <v>0</v>
      </c>
      <c r="DF66" s="95">
        <v>0</v>
      </c>
      <c r="DG66" s="95">
        <v>0</v>
      </c>
      <c r="DH66" s="103">
        <v>0</v>
      </c>
    </row>
    <row r="67" spans="1:112" s="89" customFormat="1" ht="15" customHeight="1">
      <c r="A67" s="96" t="s">
        <v>2058</v>
      </c>
      <c r="B67" s="97"/>
      <c r="C67" s="97"/>
      <c r="D67" s="97" t="s">
        <v>954</v>
      </c>
      <c r="E67" s="95">
        <v>131739308.78</v>
      </c>
      <c r="F67" s="95">
        <v>114464705.35</v>
      </c>
      <c r="G67" s="95">
        <v>33450186.79</v>
      </c>
      <c r="H67" s="95">
        <v>11325745</v>
      </c>
      <c r="I67" s="95">
        <v>18391355.51</v>
      </c>
      <c r="J67" s="95">
        <v>3710713.31</v>
      </c>
      <c r="K67" s="95">
        <v>22361708.56</v>
      </c>
      <c r="L67" s="95">
        <v>0</v>
      </c>
      <c r="M67" s="95">
        <v>394533.13</v>
      </c>
      <c r="N67" s="95">
        <v>7777686.89</v>
      </c>
      <c r="O67" s="95">
        <v>1996514.88</v>
      </c>
      <c r="P67" s="95">
        <v>670709.25</v>
      </c>
      <c r="Q67" s="95">
        <v>11049460.97</v>
      </c>
      <c r="R67" s="95">
        <v>83476</v>
      </c>
      <c r="S67" s="95">
        <v>3252615.06</v>
      </c>
      <c r="T67" s="95">
        <v>9415405.03</v>
      </c>
      <c r="U67" s="95">
        <v>401897.32</v>
      </c>
      <c r="V67" s="95">
        <v>68778.64</v>
      </c>
      <c r="W67" s="95">
        <v>0</v>
      </c>
      <c r="X67" s="95">
        <v>9695.35</v>
      </c>
      <c r="Y67" s="95">
        <v>25618.05</v>
      </c>
      <c r="Z67" s="95">
        <v>400875.63</v>
      </c>
      <c r="AA67" s="95">
        <v>179193.95</v>
      </c>
      <c r="AB67" s="95">
        <v>3751954.71</v>
      </c>
      <c r="AC67" s="95">
        <v>81426.5</v>
      </c>
      <c r="AD67" s="95">
        <v>6375</v>
      </c>
      <c r="AE67" s="95">
        <v>0</v>
      </c>
      <c r="AF67" s="95">
        <v>113482.4</v>
      </c>
      <c r="AG67" s="95">
        <v>14672.46</v>
      </c>
      <c r="AH67" s="95">
        <v>0</v>
      </c>
      <c r="AI67" s="95">
        <v>19884</v>
      </c>
      <c r="AJ67" s="95">
        <v>2600</v>
      </c>
      <c r="AK67" s="95">
        <v>343241.66</v>
      </c>
      <c r="AL67" s="95">
        <v>0</v>
      </c>
      <c r="AM67" s="95">
        <v>0</v>
      </c>
      <c r="AN67" s="95">
        <v>261130.3</v>
      </c>
      <c r="AO67" s="95">
        <v>0</v>
      </c>
      <c r="AP67" s="95">
        <v>918061</v>
      </c>
      <c r="AQ67" s="95">
        <v>1868652.12</v>
      </c>
      <c r="AR67" s="95">
        <v>491894.59</v>
      </c>
      <c r="AS67" s="95">
        <v>176545.4</v>
      </c>
      <c r="AT67" s="95">
        <v>3013.98</v>
      </c>
      <c r="AU67" s="95">
        <v>276411.97</v>
      </c>
      <c r="AV67" s="95">
        <v>7262952.1</v>
      </c>
      <c r="AW67" s="95">
        <v>0</v>
      </c>
      <c r="AX67" s="95">
        <v>1339761.9</v>
      </c>
      <c r="AY67" s="95">
        <v>0</v>
      </c>
      <c r="AZ67" s="95">
        <v>959446</v>
      </c>
      <c r="BA67" s="95">
        <v>325915.21</v>
      </c>
      <c r="BB67" s="95">
        <v>0</v>
      </c>
      <c r="BC67" s="95">
        <v>0</v>
      </c>
      <c r="BD67" s="95">
        <v>3966640.99</v>
      </c>
      <c r="BE67" s="95">
        <v>590415.6</v>
      </c>
      <c r="BF67" s="95">
        <v>0</v>
      </c>
      <c r="BG67" s="95">
        <v>0</v>
      </c>
      <c r="BH67" s="95">
        <v>80772.4</v>
      </c>
      <c r="BI67" s="95">
        <v>0</v>
      </c>
      <c r="BJ67" s="95">
        <v>0</v>
      </c>
      <c r="BK67" s="95">
        <v>0</v>
      </c>
      <c r="BL67" s="95">
        <v>0</v>
      </c>
      <c r="BM67" s="95">
        <v>0</v>
      </c>
      <c r="BN67" s="99" t="s">
        <v>1967</v>
      </c>
      <c r="BO67" s="99" t="s">
        <v>1967</v>
      </c>
      <c r="BP67" s="99" t="s">
        <v>1967</v>
      </c>
      <c r="BQ67" s="99" t="s">
        <v>1967</v>
      </c>
      <c r="BR67" s="99" t="s">
        <v>1967</v>
      </c>
      <c r="BS67" s="99" t="s">
        <v>1967</v>
      </c>
      <c r="BT67" s="99" t="s">
        <v>1967</v>
      </c>
      <c r="BU67" s="99" t="s">
        <v>1967</v>
      </c>
      <c r="BV67" s="99" t="s">
        <v>1967</v>
      </c>
      <c r="BW67" s="99" t="s">
        <v>1967</v>
      </c>
      <c r="BX67" s="99" t="s">
        <v>1967</v>
      </c>
      <c r="BY67" s="99" t="s">
        <v>1967</v>
      </c>
      <c r="BZ67" s="99" t="s">
        <v>1967</v>
      </c>
      <c r="CA67" s="95">
        <v>596246.3</v>
      </c>
      <c r="CB67" s="95">
        <v>0</v>
      </c>
      <c r="CC67" s="95">
        <v>315230</v>
      </c>
      <c r="CD67" s="95">
        <v>269115.3</v>
      </c>
      <c r="CE67" s="95">
        <v>0</v>
      </c>
      <c r="CF67" s="95">
        <v>0</v>
      </c>
      <c r="CG67" s="95">
        <v>0</v>
      </c>
      <c r="CH67" s="95">
        <v>0</v>
      </c>
      <c r="CI67" s="95">
        <v>0</v>
      </c>
      <c r="CJ67" s="95">
        <v>0</v>
      </c>
      <c r="CK67" s="95">
        <v>0</v>
      </c>
      <c r="CL67" s="95">
        <v>0</v>
      </c>
      <c r="CM67" s="95">
        <v>0</v>
      </c>
      <c r="CN67" s="95">
        <v>0</v>
      </c>
      <c r="CO67" s="95">
        <v>0</v>
      </c>
      <c r="CP67" s="95">
        <v>0</v>
      </c>
      <c r="CQ67" s="95">
        <v>11901</v>
      </c>
      <c r="CR67" s="99" t="s">
        <v>1967</v>
      </c>
      <c r="CS67" s="99" t="s">
        <v>1967</v>
      </c>
      <c r="CT67" s="99" t="s">
        <v>1967</v>
      </c>
      <c r="CU67" s="95">
        <v>0</v>
      </c>
      <c r="CV67" s="95">
        <v>0</v>
      </c>
      <c r="CW67" s="95">
        <v>0</v>
      </c>
      <c r="CX67" s="95">
        <v>0</v>
      </c>
      <c r="CY67" s="95">
        <v>0</v>
      </c>
      <c r="CZ67" s="95">
        <v>0</v>
      </c>
      <c r="DA67" s="99" t="s">
        <v>1967</v>
      </c>
      <c r="DB67" s="99" t="s">
        <v>1967</v>
      </c>
      <c r="DC67" s="99" t="s">
        <v>1967</v>
      </c>
      <c r="DD67" s="95">
        <v>0</v>
      </c>
      <c r="DE67" s="95">
        <v>0</v>
      </c>
      <c r="DF67" s="95">
        <v>0</v>
      </c>
      <c r="DG67" s="95">
        <v>0</v>
      </c>
      <c r="DH67" s="103">
        <v>0</v>
      </c>
    </row>
    <row r="68" spans="1:112" s="89" customFormat="1" ht="15" customHeight="1">
      <c r="A68" s="96" t="s">
        <v>2059</v>
      </c>
      <c r="B68" s="97"/>
      <c r="C68" s="97"/>
      <c r="D68" s="97" t="s">
        <v>2060</v>
      </c>
      <c r="E68" s="95">
        <v>8075386.47</v>
      </c>
      <c r="F68" s="95">
        <v>6617452.23</v>
      </c>
      <c r="G68" s="95">
        <v>1662290.25</v>
      </c>
      <c r="H68" s="95">
        <v>670549.5</v>
      </c>
      <c r="I68" s="95">
        <v>781779</v>
      </c>
      <c r="J68" s="95">
        <v>0</v>
      </c>
      <c r="K68" s="95">
        <v>605453</v>
      </c>
      <c r="L68" s="95">
        <v>0</v>
      </c>
      <c r="M68" s="95">
        <v>36067.83</v>
      </c>
      <c r="N68" s="95">
        <v>657450.69</v>
      </c>
      <c r="O68" s="95">
        <v>178446.94</v>
      </c>
      <c r="P68" s="95">
        <v>20382.02</v>
      </c>
      <c r="Q68" s="95">
        <v>817620</v>
      </c>
      <c r="R68" s="95">
        <v>0</v>
      </c>
      <c r="S68" s="95">
        <v>1187413</v>
      </c>
      <c r="T68" s="95">
        <v>544684.44</v>
      </c>
      <c r="U68" s="95">
        <v>88630.64</v>
      </c>
      <c r="V68" s="95">
        <v>0</v>
      </c>
      <c r="W68" s="95">
        <v>0</v>
      </c>
      <c r="X68" s="95">
        <v>1327</v>
      </c>
      <c r="Y68" s="95">
        <v>0</v>
      </c>
      <c r="Z68" s="95">
        <v>0</v>
      </c>
      <c r="AA68" s="95">
        <v>28219.49</v>
      </c>
      <c r="AB68" s="95">
        <v>836</v>
      </c>
      <c r="AC68" s="95">
        <v>0</v>
      </c>
      <c r="AD68" s="95">
        <v>6375</v>
      </c>
      <c r="AE68" s="95">
        <v>0</v>
      </c>
      <c r="AF68" s="95">
        <v>0</v>
      </c>
      <c r="AG68" s="95">
        <v>0</v>
      </c>
      <c r="AH68" s="95">
        <v>0</v>
      </c>
      <c r="AI68" s="95">
        <v>450</v>
      </c>
      <c r="AJ68" s="95">
        <v>2600</v>
      </c>
      <c r="AK68" s="95">
        <v>0</v>
      </c>
      <c r="AL68" s="95">
        <v>0</v>
      </c>
      <c r="AM68" s="95">
        <v>0</v>
      </c>
      <c r="AN68" s="95">
        <v>19350</v>
      </c>
      <c r="AO68" s="95">
        <v>0</v>
      </c>
      <c r="AP68" s="95">
        <v>47200</v>
      </c>
      <c r="AQ68" s="95">
        <v>114553.4</v>
      </c>
      <c r="AR68" s="95">
        <v>232188.91</v>
      </c>
      <c r="AS68" s="95">
        <v>0</v>
      </c>
      <c r="AT68" s="95">
        <v>0</v>
      </c>
      <c r="AU68" s="95">
        <v>2954</v>
      </c>
      <c r="AV68" s="95">
        <v>848658.8</v>
      </c>
      <c r="AW68" s="95">
        <v>0</v>
      </c>
      <c r="AX68" s="95">
        <v>175684.8</v>
      </c>
      <c r="AY68" s="95">
        <v>0</v>
      </c>
      <c r="AZ68" s="95">
        <v>587644</v>
      </c>
      <c r="BA68" s="95">
        <v>4440</v>
      </c>
      <c r="BB68" s="95">
        <v>0</v>
      </c>
      <c r="BC68" s="95">
        <v>0</v>
      </c>
      <c r="BD68" s="95">
        <v>0</v>
      </c>
      <c r="BE68" s="95">
        <v>80160</v>
      </c>
      <c r="BF68" s="95">
        <v>0</v>
      </c>
      <c r="BG68" s="95">
        <v>0</v>
      </c>
      <c r="BH68" s="95">
        <v>730</v>
      </c>
      <c r="BI68" s="95">
        <v>0</v>
      </c>
      <c r="BJ68" s="95">
        <v>0</v>
      </c>
      <c r="BK68" s="95">
        <v>0</v>
      </c>
      <c r="BL68" s="95">
        <v>0</v>
      </c>
      <c r="BM68" s="95">
        <v>0</v>
      </c>
      <c r="BN68" s="99" t="s">
        <v>1967</v>
      </c>
      <c r="BO68" s="99" t="s">
        <v>1967</v>
      </c>
      <c r="BP68" s="99" t="s">
        <v>1967</v>
      </c>
      <c r="BQ68" s="99" t="s">
        <v>1967</v>
      </c>
      <c r="BR68" s="99" t="s">
        <v>1967</v>
      </c>
      <c r="BS68" s="99" t="s">
        <v>1967</v>
      </c>
      <c r="BT68" s="99" t="s">
        <v>1967</v>
      </c>
      <c r="BU68" s="99" t="s">
        <v>1967</v>
      </c>
      <c r="BV68" s="99" t="s">
        <v>1967</v>
      </c>
      <c r="BW68" s="99" t="s">
        <v>1967</v>
      </c>
      <c r="BX68" s="99" t="s">
        <v>1967</v>
      </c>
      <c r="BY68" s="99" t="s">
        <v>1967</v>
      </c>
      <c r="BZ68" s="99" t="s">
        <v>1967</v>
      </c>
      <c r="CA68" s="95">
        <v>64591</v>
      </c>
      <c r="CB68" s="95">
        <v>0</v>
      </c>
      <c r="CC68" s="95">
        <v>45790</v>
      </c>
      <c r="CD68" s="95">
        <v>6900</v>
      </c>
      <c r="CE68" s="95">
        <v>0</v>
      </c>
      <c r="CF68" s="95">
        <v>0</v>
      </c>
      <c r="CG68" s="95">
        <v>0</v>
      </c>
      <c r="CH68" s="95">
        <v>0</v>
      </c>
      <c r="CI68" s="95">
        <v>0</v>
      </c>
      <c r="CJ68" s="95">
        <v>0</v>
      </c>
      <c r="CK68" s="95">
        <v>0</v>
      </c>
      <c r="CL68" s="95">
        <v>0</v>
      </c>
      <c r="CM68" s="95">
        <v>0</v>
      </c>
      <c r="CN68" s="95">
        <v>0</v>
      </c>
      <c r="CO68" s="95">
        <v>0</v>
      </c>
      <c r="CP68" s="95">
        <v>0</v>
      </c>
      <c r="CQ68" s="95">
        <v>11901</v>
      </c>
      <c r="CR68" s="99" t="s">
        <v>1967</v>
      </c>
      <c r="CS68" s="99" t="s">
        <v>1967</v>
      </c>
      <c r="CT68" s="99" t="s">
        <v>1967</v>
      </c>
      <c r="CU68" s="95">
        <v>0</v>
      </c>
      <c r="CV68" s="95">
        <v>0</v>
      </c>
      <c r="CW68" s="95">
        <v>0</v>
      </c>
      <c r="CX68" s="95">
        <v>0</v>
      </c>
      <c r="CY68" s="95">
        <v>0</v>
      </c>
      <c r="CZ68" s="95">
        <v>0</v>
      </c>
      <c r="DA68" s="99" t="s">
        <v>1967</v>
      </c>
      <c r="DB68" s="99" t="s">
        <v>1967</v>
      </c>
      <c r="DC68" s="99" t="s">
        <v>1967</v>
      </c>
      <c r="DD68" s="95">
        <v>0</v>
      </c>
      <c r="DE68" s="95">
        <v>0</v>
      </c>
      <c r="DF68" s="95">
        <v>0</v>
      </c>
      <c r="DG68" s="95">
        <v>0</v>
      </c>
      <c r="DH68" s="103">
        <v>0</v>
      </c>
    </row>
    <row r="69" spans="1:112" s="89" customFormat="1" ht="15" customHeight="1">
      <c r="A69" s="96" t="s">
        <v>2061</v>
      </c>
      <c r="B69" s="97"/>
      <c r="C69" s="97"/>
      <c r="D69" s="97" t="s">
        <v>1972</v>
      </c>
      <c r="E69" s="95">
        <v>1526806.99</v>
      </c>
      <c r="F69" s="95">
        <v>786534.66</v>
      </c>
      <c r="G69" s="95">
        <v>126440.83</v>
      </c>
      <c r="H69" s="95">
        <v>265076</v>
      </c>
      <c r="I69" s="95">
        <v>166950</v>
      </c>
      <c r="J69" s="95">
        <v>0</v>
      </c>
      <c r="K69" s="95">
        <v>0</v>
      </c>
      <c r="L69" s="95">
        <v>0</v>
      </c>
      <c r="M69" s="95">
        <v>36067.83</v>
      </c>
      <c r="N69" s="95">
        <v>0</v>
      </c>
      <c r="O69" s="95">
        <v>0</v>
      </c>
      <c r="P69" s="95">
        <v>0</v>
      </c>
      <c r="Q69" s="95">
        <v>0</v>
      </c>
      <c r="R69" s="95">
        <v>0</v>
      </c>
      <c r="S69" s="95">
        <v>192000</v>
      </c>
      <c r="T69" s="95">
        <v>133021.33</v>
      </c>
      <c r="U69" s="95">
        <v>875</v>
      </c>
      <c r="V69" s="95">
        <v>0</v>
      </c>
      <c r="W69" s="95">
        <v>0</v>
      </c>
      <c r="X69" s="95">
        <v>833.27</v>
      </c>
      <c r="Y69" s="95">
        <v>0</v>
      </c>
      <c r="Z69" s="95">
        <v>0</v>
      </c>
      <c r="AA69" s="95">
        <v>13171.52</v>
      </c>
      <c r="AB69" s="95">
        <v>0</v>
      </c>
      <c r="AC69" s="95">
        <v>0</v>
      </c>
      <c r="AD69" s="95">
        <v>0</v>
      </c>
      <c r="AE69" s="95">
        <v>0</v>
      </c>
      <c r="AF69" s="95">
        <v>0</v>
      </c>
      <c r="AG69" s="95">
        <v>0</v>
      </c>
      <c r="AH69" s="95">
        <v>0</v>
      </c>
      <c r="AI69" s="95">
        <v>450</v>
      </c>
      <c r="AJ69" s="95">
        <v>0</v>
      </c>
      <c r="AK69" s="95">
        <v>0</v>
      </c>
      <c r="AL69" s="95">
        <v>0</v>
      </c>
      <c r="AM69" s="95">
        <v>0</v>
      </c>
      <c r="AN69" s="95">
        <v>2400</v>
      </c>
      <c r="AO69" s="95">
        <v>0</v>
      </c>
      <c r="AP69" s="95">
        <v>7400</v>
      </c>
      <c r="AQ69" s="95">
        <v>29834.4</v>
      </c>
      <c r="AR69" s="95">
        <v>78057.14</v>
      </c>
      <c r="AS69" s="95">
        <v>0</v>
      </c>
      <c r="AT69" s="95">
        <v>0</v>
      </c>
      <c r="AU69" s="95">
        <v>0</v>
      </c>
      <c r="AV69" s="95">
        <v>594860</v>
      </c>
      <c r="AW69" s="95">
        <v>0</v>
      </c>
      <c r="AX69" s="95">
        <v>43184.8</v>
      </c>
      <c r="AY69" s="95">
        <v>0</v>
      </c>
      <c r="AZ69" s="95">
        <v>517615.2</v>
      </c>
      <c r="BA69" s="95">
        <v>0</v>
      </c>
      <c r="BB69" s="95">
        <v>0</v>
      </c>
      <c r="BC69" s="95">
        <v>0</v>
      </c>
      <c r="BD69" s="95">
        <v>0</v>
      </c>
      <c r="BE69" s="95">
        <v>34060</v>
      </c>
      <c r="BF69" s="95">
        <v>0</v>
      </c>
      <c r="BG69" s="95">
        <v>0</v>
      </c>
      <c r="BH69" s="95">
        <v>0</v>
      </c>
      <c r="BI69" s="95">
        <v>0</v>
      </c>
      <c r="BJ69" s="95">
        <v>0</v>
      </c>
      <c r="BK69" s="95">
        <v>0</v>
      </c>
      <c r="BL69" s="95">
        <v>0</v>
      </c>
      <c r="BM69" s="95">
        <v>0</v>
      </c>
      <c r="BN69" s="99" t="s">
        <v>1967</v>
      </c>
      <c r="BO69" s="99" t="s">
        <v>1967</v>
      </c>
      <c r="BP69" s="99" t="s">
        <v>1967</v>
      </c>
      <c r="BQ69" s="99" t="s">
        <v>1967</v>
      </c>
      <c r="BR69" s="99" t="s">
        <v>1967</v>
      </c>
      <c r="BS69" s="99" t="s">
        <v>1967</v>
      </c>
      <c r="BT69" s="99" t="s">
        <v>1967</v>
      </c>
      <c r="BU69" s="99" t="s">
        <v>1967</v>
      </c>
      <c r="BV69" s="99" t="s">
        <v>1967</v>
      </c>
      <c r="BW69" s="99" t="s">
        <v>1967</v>
      </c>
      <c r="BX69" s="99" t="s">
        <v>1967</v>
      </c>
      <c r="BY69" s="99" t="s">
        <v>1967</v>
      </c>
      <c r="BZ69" s="99" t="s">
        <v>1967</v>
      </c>
      <c r="CA69" s="95">
        <v>12391</v>
      </c>
      <c r="CB69" s="95">
        <v>0</v>
      </c>
      <c r="CC69" s="95">
        <v>490</v>
      </c>
      <c r="CD69" s="95">
        <v>0</v>
      </c>
      <c r="CE69" s="95">
        <v>0</v>
      </c>
      <c r="CF69" s="95">
        <v>0</v>
      </c>
      <c r="CG69" s="95">
        <v>0</v>
      </c>
      <c r="CH69" s="95">
        <v>0</v>
      </c>
      <c r="CI69" s="95">
        <v>0</v>
      </c>
      <c r="CJ69" s="95">
        <v>0</v>
      </c>
      <c r="CK69" s="95">
        <v>0</v>
      </c>
      <c r="CL69" s="95">
        <v>0</v>
      </c>
      <c r="CM69" s="95">
        <v>0</v>
      </c>
      <c r="CN69" s="95">
        <v>0</v>
      </c>
      <c r="CO69" s="95">
        <v>0</v>
      </c>
      <c r="CP69" s="95">
        <v>0</v>
      </c>
      <c r="CQ69" s="95">
        <v>11901</v>
      </c>
      <c r="CR69" s="99" t="s">
        <v>1967</v>
      </c>
      <c r="CS69" s="99" t="s">
        <v>1967</v>
      </c>
      <c r="CT69" s="99" t="s">
        <v>1967</v>
      </c>
      <c r="CU69" s="95">
        <v>0</v>
      </c>
      <c r="CV69" s="95">
        <v>0</v>
      </c>
      <c r="CW69" s="95">
        <v>0</v>
      </c>
      <c r="CX69" s="95">
        <v>0</v>
      </c>
      <c r="CY69" s="95">
        <v>0</v>
      </c>
      <c r="CZ69" s="95">
        <v>0</v>
      </c>
      <c r="DA69" s="99" t="s">
        <v>1967</v>
      </c>
      <c r="DB69" s="99" t="s">
        <v>1967</v>
      </c>
      <c r="DC69" s="99" t="s">
        <v>1967</v>
      </c>
      <c r="DD69" s="95">
        <v>0</v>
      </c>
      <c r="DE69" s="95">
        <v>0</v>
      </c>
      <c r="DF69" s="95">
        <v>0</v>
      </c>
      <c r="DG69" s="95">
        <v>0</v>
      </c>
      <c r="DH69" s="103">
        <v>0</v>
      </c>
    </row>
    <row r="70" spans="1:112" s="89" customFormat="1" ht="15" customHeight="1">
      <c r="A70" s="96" t="s">
        <v>2062</v>
      </c>
      <c r="B70" s="97"/>
      <c r="C70" s="97"/>
      <c r="D70" s="97" t="s">
        <v>2063</v>
      </c>
      <c r="E70" s="95">
        <v>6548579.48</v>
      </c>
      <c r="F70" s="95">
        <v>5830917.57</v>
      </c>
      <c r="G70" s="95">
        <v>1535849.42</v>
      </c>
      <c r="H70" s="95">
        <v>405473.5</v>
      </c>
      <c r="I70" s="95">
        <v>614829</v>
      </c>
      <c r="J70" s="95">
        <v>0</v>
      </c>
      <c r="K70" s="95">
        <v>605453</v>
      </c>
      <c r="L70" s="95">
        <v>0</v>
      </c>
      <c r="M70" s="95">
        <v>0</v>
      </c>
      <c r="N70" s="95">
        <v>657450.69</v>
      </c>
      <c r="O70" s="95">
        <v>178446.94</v>
      </c>
      <c r="P70" s="95">
        <v>20382.02</v>
      </c>
      <c r="Q70" s="95">
        <v>817620</v>
      </c>
      <c r="R70" s="95">
        <v>0</v>
      </c>
      <c r="S70" s="95">
        <v>995413</v>
      </c>
      <c r="T70" s="95">
        <v>411663.11</v>
      </c>
      <c r="U70" s="95">
        <v>87755.64</v>
      </c>
      <c r="V70" s="95">
        <v>0</v>
      </c>
      <c r="W70" s="95">
        <v>0</v>
      </c>
      <c r="X70" s="95">
        <v>493.73</v>
      </c>
      <c r="Y70" s="95">
        <v>0</v>
      </c>
      <c r="Z70" s="95">
        <v>0</v>
      </c>
      <c r="AA70" s="95">
        <v>15047.97</v>
      </c>
      <c r="AB70" s="95">
        <v>836</v>
      </c>
      <c r="AC70" s="95">
        <v>0</v>
      </c>
      <c r="AD70" s="95">
        <v>6375</v>
      </c>
      <c r="AE70" s="95">
        <v>0</v>
      </c>
      <c r="AF70" s="95">
        <v>0</v>
      </c>
      <c r="AG70" s="95">
        <v>0</v>
      </c>
      <c r="AH70" s="95">
        <v>0</v>
      </c>
      <c r="AI70" s="95">
        <v>0</v>
      </c>
      <c r="AJ70" s="95">
        <v>2600</v>
      </c>
      <c r="AK70" s="95">
        <v>0</v>
      </c>
      <c r="AL70" s="95">
        <v>0</v>
      </c>
      <c r="AM70" s="95">
        <v>0</v>
      </c>
      <c r="AN70" s="95">
        <v>16950</v>
      </c>
      <c r="AO70" s="95">
        <v>0</v>
      </c>
      <c r="AP70" s="95">
        <v>39800</v>
      </c>
      <c r="AQ70" s="95">
        <v>84719</v>
      </c>
      <c r="AR70" s="95">
        <v>154131.77</v>
      </c>
      <c r="AS70" s="95">
        <v>0</v>
      </c>
      <c r="AT70" s="95">
        <v>0</v>
      </c>
      <c r="AU70" s="95">
        <v>2954</v>
      </c>
      <c r="AV70" s="95">
        <v>253798.8</v>
      </c>
      <c r="AW70" s="95">
        <v>0</v>
      </c>
      <c r="AX70" s="95">
        <v>132500</v>
      </c>
      <c r="AY70" s="95">
        <v>0</v>
      </c>
      <c r="AZ70" s="95">
        <v>70028.8</v>
      </c>
      <c r="BA70" s="95">
        <v>4440</v>
      </c>
      <c r="BB70" s="95">
        <v>0</v>
      </c>
      <c r="BC70" s="95">
        <v>0</v>
      </c>
      <c r="BD70" s="95">
        <v>0</v>
      </c>
      <c r="BE70" s="95">
        <v>46100</v>
      </c>
      <c r="BF70" s="95">
        <v>0</v>
      </c>
      <c r="BG70" s="95">
        <v>0</v>
      </c>
      <c r="BH70" s="95">
        <v>730</v>
      </c>
      <c r="BI70" s="95">
        <v>0</v>
      </c>
      <c r="BJ70" s="95">
        <v>0</v>
      </c>
      <c r="BK70" s="95">
        <v>0</v>
      </c>
      <c r="BL70" s="95">
        <v>0</v>
      </c>
      <c r="BM70" s="95">
        <v>0</v>
      </c>
      <c r="BN70" s="99" t="s">
        <v>1967</v>
      </c>
      <c r="BO70" s="99" t="s">
        <v>1967</v>
      </c>
      <c r="BP70" s="99" t="s">
        <v>1967</v>
      </c>
      <c r="BQ70" s="99" t="s">
        <v>1967</v>
      </c>
      <c r="BR70" s="99" t="s">
        <v>1967</v>
      </c>
      <c r="BS70" s="99" t="s">
        <v>1967</v>
      </c>
      <c r="BT70" s="99" t="s">
        <v>1967</v>
      </c>
      <c r="BU70" s="99" t="s">
        <v>1967</v>
      </c>
      <c r="BV70" s="99" t="s">
        <v>1967</v>
      </c>
      <c r="BW70" s="99" t="s">
        <v>1967</v>
      </c>
      <c r="BX70" s="99" t="s">
        <v>1967</v>
      </c>
      <c r="BY70" s="99" t="s">
        <v>1967</v>
      </c>
      <c r="BZ70" s="99" t="s">
        <v>1967</v>
      </c>
      <c r="CA70" s="95">
        <v>52200</v>
      </c>
      <c r="CB70" s="95">
        <v>0</v>
      </c>
      <c r="CC70" s="95">
        <v>45300</v>
      </c>
      <c r="CD70" s="95">
        <v>6900</v>
      </c>
      <c r="CE70" s="95">
        <v>0</v>
      </c>
      <c r="CF70" s="95">
        <v>0</v>
      </c>
      <c r="CG70" s="95">
        <v>0</v>
      </c>
      <c r="CH70" s="95">
        <v>0</v>
      </c>
      <c r="CI70" s="95">
        <v>0</v>
      </c>
      <c r="CJ70" s="95">
        <v>0</v>
      </c>
      <c r="CK70" s="95">
        <v>0</v>
      </c>
      <c r="CL70" s="95">
        <v>0</v>
      </c>
      <c r="CM70" s="95">
        <v>0</v>
      </c>
      <c r="CN70" s="95">
        <v>0</v>
      </c>
      <c r="CO70" s="95">
        <v>0</v>
      </c>
      <c r="CP70" s="95">
        <v>0</v>
      </c>
      <c r="CQ70" s="95">
        <v>0</v>
      </c>
      <c r="CR70" s="99" t="s">
        <v>1967</v>
      </c>
      <c r="CS70" s="99" t="s">
        <v>1967</v>
      </c>
      <c r="CT70" s="99" t="s">
        <v>1967</v>
      </c>
      <c r="CU70" s="95">
        <v>0</v>
      </c>
      <c r="CV70" s="95">
        <v>0</v>
      </c>
      <c r="CW70" s="95">
        <v>0</v>
      </c>
      <c r="CX70" s="95">
        <v>0</v>
      </c>
      <c r="CY70" s="95">
        <v>0</v>
      </c>
      <c r="CZ70" s="95">
        <v>0</v>
      </c>
      <c r="DA70" s="99" t="s">
        <v>1967</v>
      </c>
      <c r="DB70" s="99" t="s">
        <v>1967</v>
      </c>
      <c r="DC70" s="99" t="s">
        <v>1967</v>
      </c>
      <c r="DD70" s="95">
        <v>0</v>
      </c>
      <c r="DE70" s="95">
        <v>0</v>
      </c>
      <c r="DF70" s="95">
        <v>0</v>
      </c>
      <c r="DG70" s="95">
        <v>0</v>
      </c>
      <c r="DH70" s="103">
        <v>0</v>
      </c>
    </row>
    <row r="71" spans="1:112" s="89" customFormat="1" ht="15" customHeight="1">
      <c r="A71" s="96" t="s">
        <v>2064</v>
      </c>
      <c r="B71" s="97"/>
      <c r="C71" s="97"/>
      <c r="D71" s="97" t="s">
        <v>2065</v>
      </c>
      <c r="E71" s="95">
        <v>121885696.67</v>
      </c>
      <c r="F71" s="95">
        <v>106384232.44</v>
      </c>
      <c r="G71" s="95">
        <v>31443631.54</v>
      </c>
      <c r="H71" s="95">
        <v>10327363.5</v>
      </c>
      <c r="I71" s="95">
        <v>17376739.51</v>
      </c>
      <c r="J71" s="95">
        <v>3710713.31</v>
      </c>
      <c r="K71" s="95">
        <v>21756255.56</v>
      </c>
      <c r="L71" s="95">
        <v>0</v>
      </c>
      <c r="M71" s="95">
        <v>358465.3</v>
      </c>
      <c r="N71" s="95">
        <v>6960865.5</v>
      </c>
      <c r="O71" s="95">
        <v>1774541.04</v>
      </c>
      <c r="P71" s="95">
        <v>648580.15</v>
      </c>
      <c r="Q71" s="95">
        <v>10085872.97</v>
      </c>
      <c r="R71" s="95">
        <v>83476</v>
      </c>
      <c r="S71" s="95">
        <v>1857728.06</v>
      </c>
      <c r="T71" s="95">
        <v>8609587.63</v>
      </c>
      <c r="U71" s="95">
        <v>284939.68</v>
      </c>
      <c r="V71" s="95">
        <v>68778.64</v>
      </c>
      <c r="W71" s="95">
        <v>0</v>
      </c>
      <c r="X71" s="95">
        <v>8013.35</v>
      </c>
      <c r="Y71" s="95">
        <v>20982.75</v>
      </c>
      <c r="Z71" s="95">
        <v>382396.88</v>
      </c>
      <c r="AA71" s="95">
        <v>141558.07</v>
      </c>
      <c r="AB71" s="95">
        <v>3625160.91</v>
      </c>
      <c r="AC71" s="95">
        <v>81426.5</v>
      </c>
      <c r="AD71" s="95">
        <v>0</v>
      </c>
      <c r="AE71" s="95">
        <v>0</v>
      </c>
      <c r="AF71" s="95">
        <v>113482.4</v>
      </c>
      <c r="AG71" s="95">
        <v>14672.46</v>
      </c>
      <c r="AH71" s="95">
        <v>0</v>
      </c>
      <c r="AI71" s="95">
        <v>19434</v>
      </c>
      <c r="AJ71" s="95">
        <v>0</v>
      </c>
      <c r="AK71" s="95">
        <v>343241.66</v>
      </c>
      <c r="AL71" s="95">
        <v>0</v>
      </c>
      <c r="AM71" s="95">
        <v>0</v>
      </c>
      <c r="AN71" s="95">
        <v>237280.3</v>
      </c>
      <c r="AO71" s="95">
        <v>0</v>
      </c>
      <c r="AP71" s="95">
        <v>862461</v>
      </c>
      <c r="AQ71" s="95">
        <v>1731107.22</v>
      </c>
      <c r="AR71" s="95">
        <v>221634.46</v>
      </c>
      <c r="AS71" s="95">
        <v>176545.4</v>
      </c>
      <c r="AT71" s="95">
        <v>3013.98</v>
      </c>
      <c r="AU71" s="95">
        <v>273457.97</v>
      </c>
      <c r="AV71" s="95">
        <v>6362681.3</v>
      </c>
      <c r="AW71" s="95">
        <v>0</v>
      </c>
      <c r="AX71" s="95">
        <v>1122707.1</v>
      </c>
      <c r="AY71" s="95">
        <v>0</v>
      </c>
      <c r="AZ71" s="95">
        <v>371802</v>
      </c>
      <c r="BA71" s="95">
        <v>321475.21</v>
      </c>
      <c r="BB71" s="95">
        <v>0</v>
      </c>
      <c r="BC71" s="95">
        <v>0</v>
      </c>
      <c r="BD71" s="95">
        <v>3966640.99</v>
      </c>
      <c r="BE71" s="95">
        <v>500013.6</v>
      </c>
      <c r="BF71" s="95">
        <v>0</v>
      </c>
      <c r="BG71" s="95">
        <v>0</v>
      </c>
      <c r="BH71" s="95">
        <v>80042.4</v>
      </c>
      <c r="BI71" s="95">
        <v>0</v>
      </c>
      <c r="BJ71" s="95">
        <v>0</v>
      </c>
      <c r="BK71" s="95">
        <v>0</v>
      </c>
      <c r="BL71" s="95">
        <v>0</v>
      </c>
      <c r="BM71" s="95">
        <v>0</v>
      </c>
      <c r="BN71" s="99" t="s">
        <v>1967</v>
      </c>
      <c r="BO71" s="99" t="s">
        <v>1967</v>
      </c>
      <c r="BP71" s="99" t="s">
        <v>1967</v>
      </c>
      <c r="BQ71" s="99" t="s">
        <v>1967</v>
      </c>
      <c r="BR71" s="99" t="s">
        <v>1967</v>
      </c>
      <c r="BS71" s="99" t="s">
        <v>1967</v>
      </c>
      <c r="BT71" s="99" t="s">
        <v>1967</v>
      </c>
      <c r="BU71" s="99" t="s">
        <v>1967</v>
      </c>
      <c r="BV71" s="99" t="s">
        <v>1967</v>
      </c>
      <c r="BW71" s="99" t="s">
        <v>1967</v>
      </c>
      <c r="BX71" s="99" t="s">
        <v>1967</v>
      </c>
      <c r="BY71" s="99" t="s">
        <v>1967</v>
      </c>
      <c r="BZ71" s="99" t="s">
        <v>1967</v>
      </c>
      <c r="CA71" s="95">
        <v>529195.3</v>
      </c>
      <c r="CB71" s="95">
        <v>0</v>
      </c>
      <c r="CC71" s="95">
        <v>266980</v>
      </c>
      <c r="CD71" s="95">
        <v>262215.3</v>
      </c>
      <c r="CE71" s="95">
        <v>0</v>
      </c>
      <c r="CF71" s="95">
        <v>0</v>
      </c>
      <c r="CG71" s="95">
        <v>0</v>
      </c>
      <c r="CH71" s="95">
        <v>0</v>
      </c>
      <c r="CI71" s="95">
        <v>0</v>
      </c>
      <c r="CJ71" s="95">
        <v>0</v>
      </c>
      <c r="CK71" s="95">
        <v>0</v>
      </c>
      <c r="CL71" s="95">
        <v>0</v>
      </c>
      <c r="CM71" s="95">
        <v>0</v>
      </c>
      <c r="CN71" s="95">
        <v>0</v>
      </c>
      <c r="CO71" s="95">
        <v>0</v>
      </c>
      <c r="CP71" s="95">
        <v>0</v>
      </c>
      <c r="CQ71" s="95">
        <v>0</v>
      </c>
      <c r="CR71" s="99" t="s">
        <v>1967</v>
      </c>
      <c r="CS71" s="99" t="s">
        <v>1967</v>
      </c>
      <c r="CT71" s="99" t="s">
        <v>1967</v>
      </c>
      <c r="CU71" s="95">
        <v>0</v>
      </c>
      <c r="CV71" s="95">
        <v>0</v>
      </c>
      <c r="CW71" s="95">
        <v>0</v>
      </c>
      <c r="CX71" s="95">
        <v>0</v>
      </c>
      <c r="CY71" s="95">
        <v>0</v>
      </c>
      <c r="CZ71" s="95">
        <v>0</v>
      </c>
      <c r="DA71" s="99" t="s">
        <v>1967</v>
      </c>
      <c r="DB71" s="99" t="s">
        <v>1967</v>
      </c>
      <c r="DC71" s="99" t="s">
        <v>1967</v>
      </c>
      <c r="DD71" s="95">
        <v>0</v>
      </c>
      <c r="DE71" s="95">
        <v>0</v>
      </c>
      <c r="DF71" s="95">
        <v>0</v>
      </c>
      <c r="DG71" s="95">
        <v>0</v>
      </c>
      <c r="DH71" s="103">
        <v>0</v>
      </c>
    </row>
    <row r="72" spans="1:112" s="89" customFormat="1" ht="15" customHeight="1">
      <c r="A72" s="96" t="s">
        <v>2066</v>
      </c>
      <c r="B72" s="97"/>
      <c r="C72" s="97"/>
      <c r="D72" s="97" t="s">
        <v>2067</v>
      </c>
      <c r="E72" s="95">
        <v>21966414.8</v>
      </c>
      <c r="F72" s="95">
        <v>21192380.26</v>
      </c>
      <c r="G72" s="95">
        <v>5799458.38</v>
      </c>
      <c r="H72" s="95">
        <v>2069113</v>
      </c>
      <c r="I72" s="95">
        <v>3455991.5</v>
      </c>
      <c r="J72" s="95">
        <v>254153.98</v>
      </c>
      <c r="K72" s="95">
        <v>5240963</v>
      </c>
      <c r="L72" s="95">
        <v>0</v>
      </c>
      <c r="M72" s="95">
        <v>0</v>
      </c>
      <c r="N72" s="95">
        <v>1233380.66</v>
      </c>
      <c r="O72" s="95">
        <v>130241.65</v>
      </c>
      <c r="P72" s="95">
        <v>126724.69</v>
      </c>
      <c r="Q72" s="95">
        <v>2661874</v>
      </c>
      <c r="R72" s="95">
        <v>83476</v>
      </c>
      <c r="S72" s="95">
        <v>137003.4</v>
      </c>
      <c r="T72" s="95">
        <v>470647.04</v>
      </c>
      <c r="U72" s="95">
        <v>2939</v>
      </c>
      <c r="V72" s="95">
        <v>0</v>
      </c>
      <c r="W72" s="95">
        <v>0</v>
      </c>
      <c r="X72" s="95">
        <v>623.8</v>
      </c>
      <c r="Y72" s="95">
        <v>0</v>
      </c>
      <c r="Z72" s="95">
        <v>10195.7</v>
      </c>
      <c r="AA72" s="95">
        <v>0</v>
      </c>
      <c r="AB72" s="95">
        <v>136357.98</v>
      </c>
      <c r="AC72" s="95">
        <v>47665.19</v>
      </c>
      <c r="AD72" s="95">
        <v>0</v>
      </c>
      <c r="AE72" s="95">
        <v>0</v>
      </c>
      <c r="AF72" s="95">
        <v>0</v>
      </c>
      <c r="AG72" s="95">
        <v>0</v>
      </c>
      <c r="AH72" s="95">
        <v>0</v>
      </c>
      <c r="AI72" s="95">
        <v>0</v>
      </c>
      <c r="AJ72" s="95">
        <v>0</v>
      </c>
      <c r="AK72" s="95">
        <v>0</v>
      </c>
      <c r="AL72" s="95">
        <v>0</v>
      </c>
      <c r="AM72" s="95">
        <v>0</v>
      </c>
      <c r="AN72" s="95">
        <v>0</v>
      </c>
      <c r="AO72" s="95">
        <v>0</v>
      </c>
      <c r="AP72" s="95">
        <v>168689</v>
      </c>
      <c r="AQ72" s="95">
        <v>83976.37</v>
      </c>
      <c r="AR72" s="95">
        <v>0</v>
      </c>
      <c r="AS72" s="95">
        <v>0</v>
      </c>
      <c r="AT72" s="95">
        <v>0</v>
      </c>
      <c r="AU72" s="95">
        <v>20200</v>
      </c>
      <c r="AV72" s="95">
        <v>303387.5</v>
      </c>
      <c r="AW72" s="95">
        <v>0</v>
      </c>
      <c r="AX72" s="95">
        <v>107584.5</v>
      </c>
      <c r="AY72" s="95">
        <v>0</v>
      </c>
      <c r="AZ72" s="95">
        <v>132548</v>
      </c>
      <c r="BA72" s="95">
        <v>8880</v>
      </c>
      <c r="BB72" s="95">
        <v>0</v>
      </c>
      <c r="BC72" s="95">
        <v>0</v>
      </c>
      <c r="BD72" s="95">
        <v>0</v>
      </c>
      <c r="BE72" s="95">
        <v>54375</v>
      </c>
      <c r="BF72" s="95">
        <v>0</v>
      </c>
      <c r="BG72" s="95">
        <v>0</v>
      </c>
      <c r="BH72" s="95">
        <v>0</v>
      </c>
      <c r="BI72" s="95">
        <v>0</v>
      </c>
      <c r="BJ72" s="95">
        <v>0</v>
      </c>
      <c r="BK72" s="95">
        <v>0</v>
      </c>
      <c r="BL72" s="95">
        <v>0</v>
      </c>
      <c r="BM72" s="95">
        <v>0</v>
      </c>
      <c r="BN72" s="99" t="s">
        <v>1967</v>
      </c>
      <c r="BO72" s="99" t="s">
        <v>1967</v>
      </c>
      <c r="BP72" s="99" t="s">
        <v>1967</v>
      </c>
      <c r="BQ72" s="99" t="s">
        <v>1967</v>
      </c>
      <c r="BR72" s="99" t="s">
        <v>1967</v>
      </c>
      <c r="BS72" s="99" t="s">
        <v>1967</v>
      </c>
      <c r="BT72" s="99" t="s">
        <v>1967</v>
      </c>
      <c r="BU72" s="99" t="s">
        <v>1967</v>
      </c>
      <c r="BV72" s="99" t="s">
        <v>1967</v>
      </c>
      <c r="BW72" s="99" t="s">
        <v>1967</v>
      </c>
      <c r="BX72" s="99" t="s">
        <v>1967</v>
      </c>
      <c r="BY72" s="99" t="s">
        <v>1967</v>
      </c>
      <c r="BZ72" s="99" t="s">
        <v>1967</v>
      </c>
      <c r="CA72" s="95">
        <v>0</v>
      </c>
      <c r="CB72" s="95">
        <v>0</v>
      </c>
      <c r="CC72" s="95">
        <v>0</v>
      </c>
      <c r="CD72" s="95">
        <v>0</v>
      </c>
      <c r="CE72" s="95">
        <v>0</v>
      </c>
      <c r="CF72" s="95">
        <v>0</v>
      </c>
      <c r="CG72" s="95">
        <v>0</v>
      </c>
      <c r="CH72" s="95">
        <v>0</v>
      </c>
      <c r="CI72" s="95">
        <v>0</v>
      </c>
      <c r="CJ72" s="95">
        <v>0</v>
      </c>
      <c r="CK72" s="95">
        <v>0</v>
      </c>
      <c r="CL72" s="95">
        <v>0</v>
      </c>
      <c r="CM72" s="95">
        <v>0</v>
      </c>
      <c r="CN72" s="95">
        <v>0</v>
      </c>
      <c r="CO72" s="95">
        <v>0</v>
      </c>
      <c r="CP72" s="95">
        <v>0</v>
      </c>
      <c r="CQ72" s="95">
        <v>0</v>
      </c>
      <c r="CR72" s="99" t="s">
        <v>1967</v>
      </c>
      <c r="CS72" s="99" t="s">
        <v>1967</v>
      </c>
      <c r="CT72" s="99" t="s">
        <v>1967</v>
      </c>
      <c r="CU72" s="95">
        <v>0</v>
      </c>
      <c r="CV72" s="95">
        <v>0</v>
      </c>
      <c r="CW72" s="95">
        <v>0</v>
      </c>
      <c r="CX72" s="95">
        <v>0</v>
      </c>
      <c r="CY72" s="95">
        <v>0</v>
      </c>
      <c r="CZ72" s="95">
        <v>0</v>
      </c>
      <c r="DA72" s="99" t="s">
        <v>1967</v>
      </c>
      <c r="DB72" s="99" t="s">
        <v>1967</v>
      </c>
      <c r="DC72" s="99" t="s">
        <v>1967</v>
      </c>
      <c r="DD72" s="95">
        <v>0</v>
      </c>
      <c r="DE72" s="95">
        <v>0</v>
      </c>
      <c r="DF72" s="95">
        <v>0</v>
      </c>
      <c r="DG72" s="95">
        <v>0</v>
      </c>
      <c r="DH72" s="103">
        <v>0</v>
      </c>
    </row>
    <row r="73" spans="1:112" s="89" customFormat="1" ht="15" customHeight="1">
      <c r="A73" s="96" t="s">
        <v>2068</v>
      </c>
      <c r="B73" s="97"/>
      <c r="C73" s="97"/>
      <c r="D73" s="97" t="s">
        <v>2069</v>
      </c>
      <c r="E73" s="95">
        <v>69830874.37</v>
      </c>
      <c r="F73" s="95">
        <v>61095608.65</v>
      </c>
      <c r="G73" s="95">
        <v>19516637.13</v>
      </c>
      <c r="H73" s="95">
        <v>6355645.5</v>
      </c>
      <c r="I73" s="95">
        <v>9475874</v>
      </c>
      <c r="J73" s="95">
        <v>2094703.58</v>
      </c>
      <c r="K73" s="95">
        <v>10536702.56</v>
      </c>
      <c r="L73" s="95">
        <v>0</v>
      </c>
      <c r="M73" s="95">
        <v>358465.3</v>
      </c>
      <c r="N73" s="95">
        <v>4226141.85</v>
      </c>
      <c r="O73" s="95">
        <v>1264172.67</v>
      </c>
      <c r="P73" s="95">
        <v>416528.93</v>
      </c>
      <c r="Q73" s="95">
        <v>5742861.97</v>
      </c>
      <c r="R73" s="95">
        <v>0</v>
      </c>
      <c r="S73" s="95">
        <v>1107875.16</v>
      </c>
      <c r="T73" s="95">
        <v>4783035.83</v>
      </c>
      <c r="U73" s="95">
        <v>57784.19</v>
      </c>
      <c r="V73" s="95">
        <v>600</v>
      </c>
      <c r="W73" s="95">
        <v>0</v>
      </c>
      <c r="X73" s="95">
        <v>4640.55</v>
      </c>
      <c r="Y73" s="95">
        <v>704</v>
      </c>
      <c r="Z73" s="95">
        <v>355285.26</v>
      </c>
      <c r="AA73" s="95">
        <v>81337.12</v>
      </c>
      <c r="AB73" s="95">
        <v>2192190.65</v>
      </c>
      <c r="AC73" s="95">
        <v>28162.2</v>
      </c>
      <c r="AD73" s="95">
        <v>0</v>
      </c>
      <c r="AE73" s="95">
        <v>0</v>
      </c>
      <c r="AF73" s="95">
        <v>27004.3</v>
      </c>
      <c r="AG73" s="95">
        <v>1967</v>
      </c>
      <c r="AH73" s="95">
        <v>0</v>
      </c>
      <c r="AI73" s="95">
        <v>12604</v>
      </c>
      <c r="AJ73" s="95">
        <v>0</v>
      </c>
      <c r="AK73" s="95">
        <v>24538.4</v>
      </c>
      <c r="AL73" s="95">
        <v>0</v>
      </c>
      <c r="AM73" s="95">
        <v>0</v>
      </c>
      <c r="AN73" s="95">
        <v>0</v>
      </c>
      <c r="AO73" s="95">
        <v>0</v>
      </c>
      <c r="AP73" s="95">
        <v>525472</v>
      </c>
      <c r="AQ73" s="95">
        <v>1022030.65</v>
      </c>
      <c r="AR73" s="95">
        <v>151634.46</v>
      </c>
      <c r="AS73" s="95">
        <v>169950.4</v>
      </c>
      <c r="AT73" s="95">
        <v>1992</v>
      </c>
      <c r="AU73" s="95">
        <v>125138.65</v>
      </c>
      <c r="AV73" s="95">
        <v>3851824.19</v>
      </c>
      <c r="AW73" s="95">
        <v>0</v>
      </c>
      <c r="AX73" s="95">
        <v>834634.6</v>
      </c>
      <c r="AY73" s="95">
        <v>0</v>
      </c>
      <c r="AZ73" s="95">
        <v>239254</v>
      </c>
      <c r="BA73" s="95">
        <v>186120</v>
      </c>
      <c r="BB73" s="95">
        <v>0</v>
      </c>
      <c r="BC73" s="95">
        <v>0</v>
      </c>
      <c r="BD73" s="95">
        <v>2258390.99</v>
      </c>
      <c r="BE73" s="95">
        <v>324994.6</v>
      </c>
      <c r="BF73" s="95">
        <v>0</v>
      </c>
      <c r="BG73" s="95">
        <v>0</v>
      </c>
      <c r="BH73" s="95">
        <v>8430</v>
      </c>
      <c r="BI73" s="95">
        <v>0</v>
      </c>
      <c r="BJ73" s="95">
        <v>0</v>
      </c>
      <c r="BK73" s="95">
        <v>0</v>
      </c>
      <c r="BL73" s="95">
        <v>0</v>
      </c>
      <c r="BM73" s="95">
        <v>0</v>
      </c>
      <c r="BN73" s="99" t="s">
        <v>1967</v>
      </c>
      <c r="BO73" s="99" t="s">
        <v>1967</v>
      </c>
      <c r="BP73" s="99" t="s">
        <v>1967</v>
      </c>
      <c r="BQ73" s="99" t="s">
        <v>1967</v>
      </c>
      <c r="BR73" s="99" t="s">
        <v>1967</v>
      </c>
      <c r="BS73" s="99" t="s">
        <v>1967</v>
      </c>
      <c r="BT73" s="99" t="s">
        <v>1967</v>
      </c>
      <c r="BU73" s="99" t="s">
        <v>1967</v>
      </c>
      <c r="BV73" s="99" t="s">
        <v>1967</v>
      </c>
      <c r="BW73" s="99" t="s">
        <v>1967</v>
      </c>
      <c r="BX73" s="99" t="s">
        <v>1967</v>
      </c>
      <c r="BY73" s="99" t="s">
        <v>1967</v>
      </c>
      <c r="BZ73" s="99" t="s">
        <v>1967</v>
      </c>
      <c r="CA73" s="95">
        <v>100405.7</v>
      </c>
      <c r="CB73" s="95">
        <v>0</v>
      </c>
      <c r="CC73" s="95">
        <v>100405.7</v>
      </c>
      <c r="CD73" s="95">
        <v>0</v>
      </c>
      <c r="CE73" s="95">
        <v>0</v>
      </c>
      <c r="CF73" s="95">
        <v>0</v>
      </c>
      <c r="CG73" s="95">
        <v>0</v>
      </c>
      <c r="CH73" s="95">
        <v>0</v>
      </c>
      <c r="CI73" s="95">
        <v>0</v>
      </c>
      <c r="CJ73" s="95">
        <v>0</v>
      </c>
      <c r="CK73" s="95">
        <v>0</v>
      </c>
      <c r="CL73" s="95">
        <v>0</v>
      </c>
      <c r="CM73" s="95">
        <v>0</v>
      </c>
      <c r="CN73" s="95">
        <v>0</v>
      </c>
      <c r="CO73" s="95">
        <v>0</v>
      </c>
      <c r="CP73" s="95">
        <v>0</v>
      </c>
      <c r="CQ73" s="95">
        <v>0</v>
      </c>
      <c r="CR73" s="99" t="s">
        <v>1967</v>
      </c>
      <c r="CS73" s="99" t="s">
        <v>1967</v>
      </c>
      <c r="CT73" s="99" t="s">
        <v>1967</v>
      </c>
      <c r="CU73" s="95">
        <v>0</v>
      </c>
      <c r="CV73" s="95">
        <v>0</v>
      </c>
      <c r="CW73" s="95">
        <v>0</v>
      </c>
      <c r="CX73" s="95">
        <v>0</v>
      </c>
      <c r="CY73" s="95">
        <v>0</v>
      </c>
      <c r="CZ73" s="95">
        <v>0</v>
      </c>
      <c r="DA73" s="99" t="s">
        <v>1967</v>
      </c>
      <c r="DB73" s="99" t="s">
        <v>1967</v>
      </c>
      <c r="DC73" s="99" t="s">
        <v>1967</v>
      </c>
      <c r="DD73" s="95">
        <v>0</v>
      </c>
      <c r="DE73" s="95">
        <v>0</v>
      </c>
      <c r="DF73" s="95">
        <v>0</v>
      </c>
      <c r="DG73" s="95">
        <v>0</v>
      </c>
      <c r="DH73" s="103">
        <v>0</v>
      </c>
    </row>
    <row r="74" spans="1:112" s="89" customFormat="1" ht="15" customHeight="1">
      <c r="A74" s="96" t="s">
        <v>2070</v>
      </c>
      <c r="B74" s="97"/>
      <c r="C74" s="97"/>
      <c r="D74" s="97" t="s">
        <v>2071</v>
      </c>
      <c r="E74" s="95">
        <v>22501844.83</v>
      </c>
      <c r="F74" s="95">
        <v>18565900.53</v>
      </c>
      <c r="G74" s="95">
        <v>4554803.4</v>
      </c>
      <c r="H74" s="95">
        <v>1353364</v>
      </c>
      <c r="I74" s="95">
        <v>2933711.01</v>
      </c>
      <c r="J74" s="95">
        <v>1231924.79</v>
      </c>
      <c r="K74" s="95">
        <v>5476020</v>
      </c>
      <c r="L74" s="95">
        <v>0</v>
      </c>
      <c r="M74" s="95">
        <v>0</v>
      </c>
      <c r="N74" s="95">
        <v>1043831.71</v>
      </c>
      <c r="O74" s="95">
        <v>264697.8</v>
      </c>
      <c r="P74" s="95">
        <v>66269.32</v>
      </c>
      <c r="Q74" s="95">
        <v>1133654</v>
      </c>
      <c r="R74" s="95">
        <v>0</v>
      </c>
      <c r="S74" s="95">
        <v>507624.5</v>
      </c>
      <c r="T74" s="95">
        <v>2133632.39</v>
      </c>
      <c r="U74" s="95">
        <v>27724.02</v>
      </c>
      <c r="V74" s="95">
        <v>798</v>
      </c>
      <c r="W74" s="95">
        <v>0</v>
      </c>
      <c r="X74" s="95">
        <v>2009</v>
      </c>
      <c r="Y74" s="95">
        <v>5278.75</v>
      </c>
      <c r="Z74" s="95">
        <v>16915.92</v>
      </c>
      <c r="AA74" s="95">
        <v>3683.28</v>
      </c>
      <c r="AB74" s="95">
        <v>1053056.97</v>
      </c>
      <c r="AC74" s="95">
        <v>5599.11</v>
      </c>
      <c r="AD74" s="95">
        <v>0</v>
      </c>
      <c r="AE74" s="95">
        <v>0</v>
      </c>
      <c r="AF74" s="95">
        <v>72318.1</v>
      </c>
      <c r="AG74" s="95">
        <v>12705.46</v>
      </c>
      <c r="AH74" s="95">
        <v>0</v>
      </c>
      <c r="AI74" s="95">
        <v>0</v>
      </c>
      <c r="AJ74" s="95">
        <v>0</v>
      </c>
      <c r="AK74" s="95">
        <v>5286.28</v>
      </c>
      <c r="AL74" s="95">
        <v>0</v>
      </c>
      <c r="AM74" s="95">
        <v>0</v>
      </c>
      <c r="AN74" s="95">
        <v>195359</v>
      </c>
      <c r="AO74" s="95">
        <v>0</v>
      </c>
      <c r="AP74" s="95">
        <v>134900</v>
      </c>
      <c r="AQ74" s="95">
        <v>489606.2</v>
      </c>
      <c r="AR74" s="95">
        <v>70000</v>
      </c>
      <c r="AS74" s="95">
        <v>0</v>
      </c>
      <c r="AT74" s="95">
        <v>1021.98</v>
      </c>
      <c r="AU74" s="95">
        <v>37370.32</v>
      </c>
      <c r="AV74" s="95">
        <v>1715217.61</v>
      </c>
      <c r="AW74" s="95">
        <v>0</v>
      </c>
      <c r="AX74" s="95">
        <v>96288</v>
      </c>
      <c r="AY74" s="95">
        <v>0</v>
      </c>
      <c r="AZ74" s="95">
        <v>0</v>
      </c>
      <c r="BA74" s="95">
        <v>77355.21</v>
      </c>
      <c r="BB74" s="95">
        <v>0</v>
      </c>
      <c r="BC74" s="95">
        <v>0</v>
      </c>
      <c r="BD74" s="95">
        <v>1384250</v>
      </c>
      <c r="BE74" s="95">
        <v>85712</v>
      </c>
      <c r="BF74" s="95">
        <v>0</v>
      </c>
      <c r="BG74" s="95">
        <v>0</v>
      </c>
      <c r="BH74" s="95">
        <v>71612.4</v>
      </c>
      <c r="BI74" s="95">
        <v>0</v>
      </c>
      <c r="BJ74" s="95">
        <v>0</v>
      </c>
      <c r="BK74" s="95">
        <v>0</v>
      </c>
      <c r="BL74" s="95">
        <v>0</v>
      </c>
      <c r="BM74" s="95">
        <v>0</v>
      </c>
      <c r="BN74" s="99" t="s">
        <v>1967</v>
      </c>
      <c r="BO74" s="99" t="s">
        <v>1967</v>
      </c>
      <c r="BP74" s="99" t="s">
        <v>1967</v>
      </c>
      <c r="BQ74" s="99" t="s">
        <v>1967</v>
      </c>
      <c r="BR74" s="99" t="s">
        <v>1967</v>
      </c>
      <c r="BS74" s="99" t="s">
        <v>1967</v>
      </c>
      <c r="BT74" s="99" t="s">
        <v>1967</v>
      </c>
      <c r="BU74" s="99" t="s">
        <v>1967</v>
      </c>
      <c r="BV74" s="99" t="s">
        <v>1967</v>
      </c>
      <c r="BW74" s="99" t="s">
        <v>1967</v>
      </c>
      <c r="BX74" s="99" t="s">
        <v>1967</v>
      </c>
      <c r="BY74" s="99" t="s">
        <v>1967</v>
      </c>
      <c r="BZ74" s="99" t="s">
        <v>1967</v>
      </c>
      <c r="CA74" s="95">
        <v>87094.3</v>
      </c>
      <c r="CB74" s="95">
        <v>0</v>
      </c>
      <c r="CC74" s="95">
        <v>87094.3</v>
      </c>
      <c r="CD74" s="95">
        <v>0</v>
      </c>
      <c r="CE74" s="95">
        <v>0</v>
      </c>
      <c r="CF74" s="95">
        <v>0</v>
      </c>
      <c r="CG74" s="95">
        <v>0</v>
      </c>
      <c r="CH74" s="95">
        <v>0</v>
      </c>
      <c r="CI74" s="95">
        <v>0</v>
      </c>
      <c r="CJ74" s="95">
        <v>0</v>
      </c>
      <c r="CK74" s="95">
        <v>0</v>
      </c>
      <c r="CL74" s="95">
        <v>0</v>
      </c>
      <c r="CM74" s="95">
        <v>0</v>
      </c>
      <c r="CN74" s="95">
        <v>0</v>
      </c>
      <c r="CO74" s="95">
        <v>0</v>
      </c>
      <c r="CP74" s="95">
        <v>0</v>
      </c>
      <c r="CQ74" s="95">
        <v>0</v>
      </c>
      <c r="CR74" s="99" t="s">
        <v>1967</v>
      </c>
      <c r="CS74" s="99" t="s">
        <v>1967</v>
      </c>
      <c r="CT74" s="99" t="s">
        <v>1967</v>
      </c>
      <c r="CU74" s="95">
        <v>0</v>
      </c>
      <c r="CV74" s="95">
        <v>0</v>
      </c>
      <c r="CW74" s="95">
        <v>0</v>
      </c>
      <c r="CX74" s="95">
        <v>0</v>
      </c>
      <c r="CY74" s="95">
        <v>0</v>
      </c>
      <c r="CZ74" s="95">
        <v>0</v>
      </c>
      <c r="DA74" s="99" t="s">
        <v>1967</v>
      </c>
      <c r="DB74" s="99" t="s">
        <v>1967</v>
      </c>
      <c r="DC74" s="99" t="s">
        <v>1967</v>
      </c>
      <c r="DD74" s="95">
        <v>0</v>
      </c>
      <c r="DE74" s="95">
        <v>0</v>
      </c>
      <c r="DF74" s="95">
        <v>0</v>
      </c>
      <c r="DG74" s="95">
        <v>0</v>
      </c>
      <c r="DH74" s="103">
        <v>0</v>
      </c>
    </row>
    <row r="75" spans="1:112" s="89" customFormat="1" ht="15" customHeight="1">
      <c r="A75" s="96" t="s">
        <v>2072</v>
      </c>
      <c r="B75" s="97"/>
      <c r="C75" s="97"/>
      <c r="D75" s="97" t="s">
        <v>2073</v>
      </c>
      <c r="E75" s="95">
        <v>6688941.67</v>
      </c>
      <c r="F75" s="95">
        <v>4632722</v>
      </c>
      <c r="G75" s="95">
        <v>1572732.63</v>
      </c>
      <c r="H75" s="95">
        <v>549241</v>
      </c>
      <c r="I75" s="95">
        <v>613542</v>
      </c>
      <c r="J75" s="95">
        <v>129930.96</v>
      </c>
      <c r="K75" s="95">
        <v>502570</v>
      </c>
      <c r="L75" s="95">
        <v>0</v>
      </c>
      <c r="M75" s="95">
        <v>0</v>
      </c>
      <c r="N75" s="95">
        <v>457511.28</v>
      </c>
      <c r="O75" s="95">
        <v>115428.92</v>
      </c>
      <c r="P75" s="95">
        <v>39057.21</v>
      </c>
      <c r="Q75" s="95">
        <v>547483</v>
      </c>
      <c r="R75" s="95">
        <v>0</v>
      </c>
      <c r="S75" s="95">
        <v>105225</v>
      </c>
      <c r="T75" s="95">
        <v>1222272.37</v>
      </c>
      <c r="U75" s="95">
        <v>196492.47</v>
      </c>
      <c r="V75" s="95">
        <v>67380.64</v>
      </c>
      <c r="W75" s="95">
        <v>0</v>
      </c>
      <c r="X75" s="95">
        <v>740</v>
      </c>
      <c r="Y75" s="95">
        <v>15000</v>
      </c>
      <c r="Z75" s="95">
        <v>0</v>
      </c>
      <c r="AA75" s="95">
        <v>56537.67</v>
      </c>
      <c r="AB75" s="95">
        <v>243555.31</v>
      </c>
      <c r="AC75" s="95">
        <v>0</v>
      </c>
      <c r="AD75" s="95">
        <v>0</v>
      </c>
      <c r="AE75" s="95">
        <v>0</v>
      </c>
      <c r="AF75" s="95">
        <v>14160</v>
      </c>
      <c r="AG75" s="95">
        <v>0</v>
      </c>
      <c r="AH75" s="95">
        <v>0</v>
      </c>
      <c r="AI75" s="95">
        <v>6830</v>
      </c>
      <c r="AJ75" s="95">
        <v>0</v>
      </c>
      <c r="AK75" s="95">
        <v>313416.98</v>
      </c>
      <c r="AL75" s="95">
        <v>0</v>
      </c>
      <c r="AM75" s="95">
        <v>0</v>
      </c>
      <c r="AN75" s="95">
        <v>41921.3</v>
      </c>
      <c r="AO75" s="95">
        <v>0</v>
      </c>
      <c r="AP75" s="95">
        <v>33400</v>
      </c>
      <c r="AQ75" s="95">
        <v>135494</v>
      </c>
      <c r="AR75" s="95">
        <v>0</v>
      </c>
      <c r="AS75" s="95">
        <v>6595</v>
      </c>
      <c r="AT75" s="95">
        <v>0</v>
      </c>
      <c r="AU75" s="95">
        <v>90749</v>
      </c>
      <c r="AV75" s="95">
        <v>492252</v>
      </c>
      <c r="AW75" s="95">
        <v>0</v>
      </c>
      <c r="AX75" s="95">
        <v>84200</v>
      </c>
      <c r="AY75" s="95">
        <v>0</v>
      </c>
      <c r="AZ75" s="95">
        <v>0</v>
      </c>
      <c r="BA75" s="95">
        <v>49120</v>
      </c>
      <c r="BB75" s="95">
        <v>0</v>
      </c>
      <c r="BC75" s="95">
        <v>0</v>
      </c>
      <c r="BD75" s="95">
        <v>324000</v>
      </c>
      <c r="BE75" s="95">
        <v>34932</v>
      </c>
      <c r="BF75" s="95">
        <v>0</v>
      </c>
      <c r="BG75" s="95">
        <v>0</v>
      </c>
      <c r="BH75" s="95">
        <v>0</v>
      </c>
      <c r="BI75" s="95">
        <v>0</v>
      </c>
      <c r="BJ75" s="95">
        <v>0</v>
      </c>
      <c r="BK75" s="95">
        <v>0</v>
      </c>
      <c r="BL75" s="95">
        <v>0</v>
      </c>
      <c r="BM75" s="95">
        <v>0</v>
      </c>
      <c r="BN75" s="99" t="s">
        <v>1967</v>
      </c>
      <c r="BO75" s="99" t="s">
        <v>1967</v>
      </c>
      <c r="BP75" s="99" t="s">
        <v>1967</v>
      </c>
      <c r="BQ75" s="99" t="s">
        <v>1967</v>
      </c>
      <c r="BR75" s="99" t="s">
        <v>1967</v>
      </c>
      <c r="BS75" s="99" t="s">
        <v>1967</v>
      </c>
      <c r="BT75" s="99" t="s">
        <v>1967</v>
      </c>
      <c r="BU75" s="99" t="s">
        <v>1967</v>
      </c>
      <c r="BV75" s="99" t="s">
        <v>1967</v>
      </c>
      <c r="BW75" s="99" t="s">
        <v>1967</v>
      </c>
      <c r="BX75" s="99" t="s">
        <v>1967</v>
      </c>
      <c r="BY75" s="99" t="s">
        <v>1967</v>
      </c>
      <c r="BZ75" s="99" t="s">
        <v>1967</v>
      </c>
      <c r="CA75" s="95">
        <v>341695.3</v>
      </c>
      <c r="CB75" s="95">
        <v>0</v>
      </c>
      <c r="CC75" s="95">
        <v>79480</v>
      </c>
      <c r="CD75" s="95">
        <v>262215.3</v>
      </c>
      <c r="CE75" s="95">
        <v>0</v>
      </c>
      <c r="CF75" s="95">
        <v>0</v>
      </c>
      <c r="CG75" s="95">
        <v>0</v>
      </c>
      <c r="CH75" s="95">
        <v>0</v>
      </c>
      <c r="CI75" s="95">
        <v>0</v>
      </c>
      <c r="CJ75" s="95">
        <v>0</v>
      </c>
      <c r="CK75" s="95">
        <v>0</v>
      </c>
      <c r="CL75" s="95">
        <v>0</v>
      </c>
      <c r="CM75" s="95">
        <v>0</v>
      </c>
      <c r="CN75" s="95">
        <v>0</v>
      </c>
      <c r="CO75" s="95">
        <v>0</v>
      </c>
      <c r="CP75" s="95">
        <v>0</v>
      </c>
      <c r="CQ75" s="95">
        <v>0</v>
      </c>
      <c r="CR75" s="99" t="s">
        <v>1967</v>
      </c>
      <c r="CS75" s="99" t="s">
        <v>1967</v>
      </c>
      <c r="CT75" s="99" t="s">
        <v>1967</v>
      </c>
      <c r="CU75" s="95">
        <v>0</v>
      </c>
      <c r="CV75" s="95">
        <v>0</v>
      </c>
      <c r="CW75" s="95">
        <v>0</v>
      </c>
      <c r="CX75" s="95">
        <v>0</v>
      </c>
      <c r="CY75" s="95">
        <v>0</v>
      </c>
      <c r="CZ75" s="95">
        <v>0</v>
      </c>
      <c r="DA75" s="99" t="s">
        <v>1967</v>
      </c>
      <c r="DB75" s="99" t="s">
        <v>1967</v>
      </c>
      <c r="DC75" s="99" t="s">
        <v>1967</v>
      </c>
      <c r="DD75" s="95">
        <v>0</v>
      </c>
      <c r="DE75" s="95">
        <v>0</v>
      </c>
      <c r="DF75" s="95">
        <v>0</v>
      </c>
      <c r="DG75" s="95">
        <v>0</v>
      </c>
      <c r="DH75" s="103">
        <v>0</v>
      </c>
    </row>
    <row r="76" spans="1:112" s="89" customFormat="1" ht="15" customHeight="1">
      <c r="A76" s="96" t="s">
        <v>2074</v>
      </c>
      <c r="B76" s="97"/>
      <c r="C76" s="97"/>
      <c r="D76" s="97" t="s">
        <v>2075</v>
      </c>
      <c r="E76" s="95">
        <v>897621</v>
      </c>
      <c r="F76" s="95">
        <v>897621</v>
      </c>
      <c r="G76" s="95">
        <v>0</v>
      </c>
      <c r="H76" s="95">
        <v>0</v>
      </c>
      <c r="I76" s="95">
        <v>897621</v>
      </c>
      <c r="J76" s="95">
        <v>0</v>
      </c>
      <c r="K76" s="95">
        <v>0</v>
      </c>
      <c r="L76" s="95">
        <v>0</v>
      </c>
      <c r="M76" s="95">
        <v>0</v>
      </c>
      <c r="N76" s="95">
        <v>0</v>
      </c>
      <c r="O76" s="95">
        <v>0</v>
      </c>
      <c r="P76" s="95">
        <v>0</v>
      </c>
      <c r="Q76" s="95">
        <v>0</v>
      </c>
      <c r="R76" s="95">
        <v>0</v>
      </c>
      <c r="S76" s="95">
        <v>0</v>
      </c>
      <c r="T76" s="95">
        <v>0</v>
      </c>
      <c r="U76" s="95">
        <v>0</v>
      </c>
      <c r="V76" s="95">
        <v>0</v>
      </c>
      <c r="W76" s="95">
        <v>0</v>
      </c>
      <c r="X76" s="95">
        <v>0</v>
      </c>
      <c r="Y76" s="95">
        <v>0</v>
      </c>
      <c r="Z76" s="95">
        <v>0</v>
      </c>
      <c r="AA76" s="95">
        <v>0</v>
      </c>
      <c r="AB76" s="95">
        <v>0</v>
      </c>
      <c r="AC76" s="95">
        <v>0</v>
      </c>
      <c r="AD76" s="95">
        <v>0</v>
      </c>
      <c r="AE76" s="95">
        <v>0</v>
      </c>
      <c r="AF76" s="95">
        <v>0</v>
      </c>
      <c r="AG76" s="95">
        <v>0</v>
      </c>
      <c r="AH76" s="95">
        <v>0</v>
      </c>
      <c r="AI76" s="95">
        <v>0</v>
      </c>
      <c r="AJ76" s="95">
        <v>0</v>
      </c>
      <c r="AK76" s="95">
        <v>0</v>
      </c>
      <c r="AL76" s="95">
        <v>0</v>
      </c>
      <c r="AM76" s="95">
        <v>0</v>
      </c>
      <c r="AN76" s="95">
        <v>0</v>
      </c>
      <c r="AO76" s="95">
        <v>0</v>
      </c>
      <c r="AP76" s="95">
        <v>0</v>
      </c>
      <c r="AQ76" s="95">
        <v>0</v>
      </c>
      <c r="AR76" s="95">
        <v>0</v>
      </c>
      <c r="AS76" s="95">
        <v>0</v>
      </c>
      <c r="AT76" s="95">
        <v>0</v>
      </c>
      <c r="AU76" s="95">
        <v>0</v>
      </c>
      <c r="AV76" s="95">
        <v>0</v>
      </c>
      <c r="AW76" s="95">
        <v>0</v>
      </c>
      <c r="AX76" s="95">
        <v>0</v>
      </c>
      <c r="AY76" s="95">
        <v>0</v>
      </c>
      <c r="AZ76" s="95">
        <v>0</v>
      </c>
      <c r="BA76" s="95">
        <v>0</v>
      </c>
      <c r="BB76" s="95">
        <v>0</v>
      </c>
      <c r="BC76" s="95">
        <v>0</v>
      </c>
      <c r="BD76" s="95">
        <v>0</v>
      </c>
      <c r="BE76" s="95">
        <v>0</v>
      </c>
      <c r="BF76" s="95">
        <v>0</v>
      </c>
      <c r="BG76" s="95">
        <v>0</v>
      </c>
      <c r="BH76" s="95">
        <v>0</v>
      </c>
      <c r="BI76" s="95">
        <v>0</v>
      </c>
      <c r="BJ76" s="95">
        <v>0</v>
      </c>
      <c r="BK76" s="95">
        <v>0</v>
      </c>
      <c r="BL76" s="95">
        <v>0</v>
      </c>
      <c r="BM76" s="95">
        <v>0</v>
      </c>
      <c r="BN76" s="99" t="s">
        <v>1967</v>
      </c>
      <c r="BO76" s="99" t="s">
        <v>1967</v>
      </c>
      <c r="BP76" s="99" t="s">
        <v>1967</v>
      </c>
      <c r="BQ76" s="99" t="s">
        <v>1967</v>
      </c>
      <c r="BR76" s="99" t="s">
        <v>1967</v>
      </c>
      <c r="BS76" s="99" t="s">
        <v>1967</v>
      </c>
      <c r="BT76" s="99" t="s">
        <v>1967</v>
      </c>
      <c r="BU76" s="99" t="s">
        <v>1967</v>
      </c>
      <c r="BV76" s="99" t="s">
        <v>1967</v>
      </c>
      <c r="BW76" s="99" t="s">
        <v>1967</v>
      </c>
      <c r="BX76" s="99" t="s">
        <v>1967</v>
      </c>
      <c r="BY76" s="99" t="s">
        <v>1967</v>
      </c>
      <c r="BZ76" s="99" t="s">
        <v>1967</v>
      </c>
      <c r="CA76" s="95">
        <v>0</v>
      </c>
      <c r="CB76" s="95">
        <v>0</v>
      </c>
      <c r="CC76" s="95">
        <v>0</v>
      </c>
      <c r="CD76" s="95">
        <v>0</v>
      </c>
      <c r="CE76" s="95">
        <v>0</v>
      </c>
      <c r="CF76" s="95">
        <v>0</v>
      </c>
      <c r="CG76" s="95">
        <v>0</v>
      </c>
      <c r="CH76" s="95">
        <v>0</v>
      </c>
      <c r="CI76" s="95">
        <v>0</v>
      </c>
      <c r="CJ76" s="95">
        <v>0</v>
      </c>
      <c r="CK76" s="95">
        <v>0</v>
      </c>
      <c r="CL76" s="95">
        <v>0</v>
      </c>
      <c r="CM76" s="95">
        <v>0</v>
      </c>
      <c r="CN76" s="95">
        <v>0</v>
      </c>
      <c r="CO76" s="95">
        <v>0</v>
      </c>
      <c r="CP76" s="95">
        <v>0</v>
      </c>
      <c r="CQ76" s="95">
        <v>0</v>
      </c>
      <c r="CR76" s="99" t="s">
        <v>1967</v>
      </c>
      <c r="CS76" s="99" t="s">
        <v>1967</v>
      </c>
      <c r="CT76" s="99" t="s">
        <v>1967</v>
      </c>
      <c r="CU76" s="95">
        <v>0</v>
      </c>
      <c r="CV76" s="95">
        <v>0</v>
      </c>
      <c r="CW76" s="95">
        <v>0</v>
      </c>
      <c r="CX76" s="95">
        <v>0</v>
      </c>
      <c r="CY76" s="95">
        <v>0</v>
      </c>
      <c r="CZ76" s="95">
        <v>0</v>
      </c>
      <c r="DA76" s="99" t="s">
        <v>1967</v>
      </c>
      <c r="DB76" s="99" t="s">
        <v>1967</v>
      </c>
      <c r="DC76" s="99" t="s">
        <v>1967</v>
      </c>
      <c r="DD76" s="95">
        <v>0</v>
      </c>
      <c r="DE76" s="95">
        <v>0</v>
      </c>
      <c r="DF76" s="95">
        <v>0</v>
      </c>
      <c r="DG76" s="95">
        <v>0</v>
      </c>
      <c r="DH76" s="103">
        <v>0</v>
      </c>
    </row>
    <row r="77" spans="1:112" s="89" customFormat="1" ht="15" customHeight="1">
      <c r="A77" s="96" t="s">
        <v>2076</v>
      </c>
      <c r="B77" s="97"/>
      <c r="C77" s="97"/>
      <c r="D77" s="97" t="s">
        <v>2077</v>
      </c>
      <c r="E77" s="95">
        <v>1778225.64</v>
      </c>
      <c r="F77" s="95">
        <v>1463020.68</v>
      </c>
      <c r="G77" s="95">
        <v>344265</v>
      </c>
      <c r="H77" s="95">
        <v>327832</v>
      </c>
      <c r="I77" s="95">
        <v>232837</v>
      </c>
      <c r="J77" s="95">
        <v>0</v>
      </c>
      <c r="K77" s="95">
        <v>0</v>
      </c>
      <c r="L77" s="95">
        <v>0</v>
      </c>
      <c r="M77" s="95">
        <v>0</v>
      </c>
      <c r="N77" s="95">
        <v>159370.7</v>
      </c>
      <c r="O77" s="95">
        <v>43526.9</v>
      </c>
      <c r="P77" s="95">
        <v>1747.08</v>
      </c>
      <c r="Q77" s="95">
        <v>145968</v>
      </c>
      <c r="R77" s="95">
        <v>0</v>
      </c>
      <c r="S77" s="95">
        <v>207474</v>
      </c>
      <c r="T77" s="95">
        <v>261132.96</v>
      </c>
      <c r="U77" s="95">
        <v>28327</v>
      </c>
      <c r="V77" s="95">
        <v>0</v>
      </c>
      <c r="W77" s="95">
        <v>0</v>
      </c>
      <c r="X77" s="95">
        <v>355</v>
      </c>
      <c r="Y77" s="95">
        <v>4635.3</v>
      </c>
      <c r="Z77" s="95">
        <v>18478.75</v>
      </c>
      <c r="AA77" s="95">
        <v>9416.39</v>
      </c>
      <c r="AB77" s="95">
        <v>125957.8</v>
      </c>
      <c r="AC77" s="95">
        <v>0</v>
      </c>
      <c r="AD77" s="95">
        <v>0</v>
      </c>
      <c r="AE77" s="95">
        <v>0</v>
      </c>
      <c r="AF77" s="95">
        <v>0</v>
      </c>
      <c r="AG77" s="95">
        <v>0</v>
      </c>
      <c r="AH77" s="95">
        <v>0</v>
      </c>
      <c r="AI77" s="95">
        <v>0</v>
      </c>
      <c r="AJ77" s="95">
        <v>0</v>
      </c>
      <c r="AK77" s="95">
        <v>0</v>
      </c>
      <c r="AL77" s="95">
        <v>0</v>
      </c>
      <c r="AM77" s="95">
        <v>0</v>
      </c>
      <c r="AN77" s="95">
        <v>4500</v>
      </c>
      <c r="AO77" s="95">
        <v>0</v>
      </c>
      <c r="AP77" s="95">
        <v>8400</v>
      </c>
      <c r="AQ77" s="95">
        <v>22991.5</v>
      </c>
      <c r="AR77" s="95">
        <v>38071.22</v>
      </c>
      <c r="AS77" s="95">
        <v>0</v>
      </c>
      <c r="AT77" s="95">
        <v>0</v>
      </c>
      <c r="AU77" s="95">
        <v>0</v>
      </c>
      <c r="AV77" s="95">
        <v>51612</v>
      </c>
      <c r="AW77" s="95">
        <v>0</v>
      </c>
      <c r="AX77" s="95">
        <v>41370</v>
      </c>
      <c r="AY77" s="95">
        <v>0</v>
      </c>
      <c r="AZ77" s="95">
        <v>0</v>
      </c>
      <c r="BA77" s="95">
        <v>0</v>
      </c>
      <c r="BB77" s="95">
        <v>0</v>
      </c>
      <c r="BC77" s="95">
        <v>0</v>
      </c>
      <c r="BD77" s="95">
        <v>0</v>
      </c>
      <c r="BE77" s="95">
        <v>10242</v>
      </c>
      <c r="BF77" s="95">
        <v>0</v>
      </c>
      <c r="BG77" s="95">
        <v>0</v>
      </c>
      <c r="BH77" s="95">
        <v>0</v>
      </c>
      <c r="BI77" s="95">
        <v>0</v>
      </c>
      <c r="BJ77" s="95">
        <v>0</v>
      </c>
      <c r="BK77" s="95">
        <v>0</v>
      </c>
      <c r="BL77" s="95">
        <v>0</v>
      </c>
      <c r="BM77" s="95">
        <v>0</v>
      </c>
      <c r="BN77" s="99" t="s">
        <v>1967</v>
      </c>
      <c r="BO77" s="99" t="s">
        <v>1967</v>
      </c>
      <c r="BP77" s="99" t="s">
        <v>1967</v>
      </c>
      <c r="BQ77" s="99" t="s">
        <v>1967</v>
      </c>
      <c r="BR77" s="99" t="s">
        <v>1967</v>
      </c>
      <c r="BS77" s="99" t="s">
        <v>1967</v>
      </c>
      <c r="BT77" s="99" t="s">
        <v>1967</v>
      </c>
      <c r="BU77" s="99" t="s">
        <v>1967</v>
      </c>
      <c r="BV77" s="99" t="s">
        <v>1967</v>
      </c>
      <c r="BW77" s="99" t="s">
        <v>1967</v>
      </c>
      <c r="BX77" s="99" t="s">
        <v>1967</v>
      </c>
      <c r="BY77" s="99" t="s">
        <v>1967</v>
      </c>
      <c r="BZ77" s="99" t="s">
        <v>1967</v>
      </c>
      <c r="CA77" s="95">
        <v>2460</v>
      </c>
      <c r="CB77" s="95">
        <v>0</v>
      </c>
      <c r="CC77" s="95">
        <v>2460</v>
      </c>
      <c r="CD77" s="95">
        <v>0</v>
      </c>
      <c r="CE77" s="95">
        <v>0</v>
      </c>
      <c r="CF77" s="95">
        <v>0</v>
      </c>
      <c r="CG77" s="95">
        <v>0</v>
      </c>
      <c r="CH77" s="95">
        <v>0</v>
      </c>
      <c r="CI77" s="95">
        <v>0</v>
      </c>
      <c r="CJ77" s="95">
        <v>0</v>
      </c>
      <c r="CK77" s="95">
        <v>0</v>
      </c>
      <c r="CL77" s="95">
        <v>0</v>
      </c>
      <c r="CM77" s="95">
        <v>0</v>
      </c>
      <c r="CN77" s="95">
        <v>0</v>
      </c>
      <c r="CO77" s="95">
        <v>0</v>
      </c>
      <c r="CP77" s="95">
        <v>0</v>
      </c>
      <c r="CQ77" s="95">
        <v>0</v>
      </c>
      <c r="CR77" s="99" t="s">
        <v>1967</v>
      </c>
      <c r="CS77" s="99" t="s">
        <v>1967</v>
      </c>
      <c r="CT77" s="99" t="s">
        <v>1967</v>
      </c>
      <c r="CU77" s="95">
        <v>0</v>
      </c>
      <c r="CV77" s="95">
        <v>0</v>
      </c>
      <c r="CW77" s="95">
        <v>0</v>
      </c>
      <c r="CX77" s="95">
        <v>0</v>
      </c>
      <c r="CY77" s="95">
        <v>0</v>
      </c>
      <c r="CZ77" s="95">
        <v>0</v>
      </c>
      <c r="DA77" s="99" t="s">
        <v>1967</v>
      </c>
      <c r="DB77" s="99" t="s">
        <v>1967</v>
      </c>
      <c r="DC77" s="99" t="s">
        <v>1967</v>
      </c>
      <c r="DD77" s="95">
        <v>0</v>
      </c>
      <c r="DE77" s="95">
        <v>0</v>
      </c>
      <c r="DF77" s="95">
        <v>0</v>
      </c>
      <c r="DG77" s="95">
        <v>0</v>
      </c>
      <c r="DH77" s="103">
        <v>0</v>
      </c>
    </row>
    <row r="78" spans="1:112" s="89" customFormat="1" ht="15" customHeight="1">
      <c r="A78" s="96" t="s">
        <v>2078</v>
      </c>
      <c r="B78" s="97"/>
      <c r="C78" s="97"/>
      <c r="D78" s="97" t="s">
        <v>2079</v>
      </c>
      <c r="E78" s="95">
        <v>1778225.64</v>
      </c>
      <c r="F78" s="95">
        <v>1463020.68</v>
      </c>
      <c r="G78" s="95">
        <v>344265</v>
      </c>
      <c r="H78" s="95">
        <v>327832</v>
      </c>
      <c r="I78" s="95">
        <v>232837</v>
      </c>
      <c r="J78" s="95">
        <v>0</v>
      </c>
      <c r="K78" s="95">
        <v>0</v>
      </c>
      <c r="L78" s="95">
        <v>0</v>
      </c>
      <c r="M78" s="95">
        <v>0</v>
      </c>
      <c r="N78" s="95">
        <v>159370.7</v>
      </c>
      <c r="O78" s="95">
        <v>43526.9</v>
      </c>
      <c r="P78" s="95">
        <v>1747.08</v>
      </c>
      <c r="Q78" s="95">
        <v>145968</v>
      </c>
      <c r="R78" s="95">
        <v>0</v>
      </c>
      <c r="S78" s="95">
        <v>207474</v>
      </c>
      <c r="T78" s="95">
        <v>261132.96</v>
      </c>
      <c r="U78" s="95">
        <v>28327</v>
      </c>
      <c r="V78" s="95">
        <v>0</v>
      </c>
      <c r="W78" s="95">
        <v>0</v>
      </c>
      <c r="X78" s="95">
        <v>355</v>
      </c>
      <c r="Y78" s="95">
        <v>4635.3</v>
      </c>
      <c r="Z78" s="95">
        <v>18478.75</v>
      </c>
      <c r="AA78" s="95">
        <v>9416.39</v>
      </c>
      <c r="AB78" s="95">
        <v>125957.8</v>
      </c>
      <c r="AC78" s="95">
        <v>0</v>
      </c>
      <c r="AD78" s="95">
        <v>0</v>
      </c>
      <c r="AE78" s="95">
        <v>0</v>
      </c>
      <c r="AF78" s="95">
        <v>0</v>
      </c>
      <c r="AG78" s="95">
        <v>0</v>
      </c>
      <c r="AH78" s="95">
        <v>0</v>
      </c>
      <c r="AI78" s="95">
        <v>0</v>
      </c>
      <c r="AJ78" s="95">
        <v>0</v>
      </c>
      <c r="AK78" s="95">
        <v>0</v>
      </c>
      <c r="AL78" s="95">
        <v>0</v>
      </c>
      <c r="AM78" s="95">
        <v>0</v>
      </c>
      <c r="AN78" s="95">
        <v>4500</v>
      </c>
      <c r="AO78" s="95">
        <v>0</v>
      </c>
      <c r="AP78" s="95">
        <v>8400</v>
      </c>
      <c r="AQ78" s="95">
        <v>22991.5</v>
      </c>
      <c r="AR78" s="95">
        <v>38071.22</v>
      </c>
      <c r="AS78" s="95">
        <v>0</v>
      </c>
      <c r="AT78" s="95">
        <v>0</v>
      </c>
      <c r="AU78" s="95">
        <v>0</v>
      </c>
      <c r="AV78" s="95">
        <v>51612</v>
      </c>
      <c r="AW78" s="95">
        <v>0</v>
      </c>
      <c r="AX78" s="95">
        <v>41370</v>
      </c>
      <c r="AY78" s="95">
        <v>0</v>
      </c>
      <c r="AZ78" s="95">
        <v>0</v>
      </c>
      <c r="BA78" s="95">
        <v>0</v>
      </c>
      <c r="BB78" s="95">
        <v>0</v>
      </c>
      <c r="BC78" s="95">
        <v>0</v>
      </c>
      <c r="BD78" s="95">
        <v>0</v>
      </c>
      <c r="BE78" s="95">
        <v>10242</v>
      </c>
      <c r="BF78" s="95">
        <v>0</v>
      </c>
      <c r="BG78" s="95">
        <v>0</v>
      </c>
      <c r="BH78" s="95">
        <v>0</v>
      </c>
      <c r="BI78" s="95">
        <v>0</v>
      </c>
      <c r="BJ78" s="95">
        <v>0</v>
      </c>
      <c r="BK78" s="95">
        <v>0</v>
      </c>
      <c r="BL78" s="95">
        <v>0</v>
      </c>
      <c r="BM78" s="95">
        <v>0</v>
      </c>
      <c r="BN78" s="99" t="s">
        <v>1967</v>
      </c>
      <c r="BO78" s="99" t="s">
        <v>1967</v>
      </c>
      <c r="BP78" s="99" t="s">
        <v>1967</v>
      </c>
      <c r="BQ78" s="99" t="s">
        <v>1967</v>
      </c>
      <c r="BR78" s="99" t="s">
        <v>1967</v>
      </c>
      <c r="BS78" s="99" t="s">
        <v>1967</v>
      </c>
      <c r="BT78" s="99" t="s">
        <v>1967</v>
      </c>
      <c r="BU78" s="99" t="s">
        <v>1967</v>
      </c>
      <c r="BV78" s="99" t="s">
        <v>1967</v>
      </c>
      <c r="BW78" s="99" t="s">
        <v>1967</v>
      </c>
      <c r="BX78" s="99" t="s">
        <v>1967</v>
      </c>
      <c r="BY78" s="99" t="s">
        <v>1967</v>
      </c>
      <c r="BZ78" s="99" t="s">
        <v>1967</v>
      </c>
      <c r="CA78" s="95">
        <v>2460</v>
      </c>
      <c r="CB78" s="95">
        <v>0</v>
      </c>
      <c r="CC78" s="95">
        <v>2460</v>
      </c>
      <c r="CD78" s="95">
        <v>0</v>
      </c>
      <c r="CE78" s="95">
        <v>0</v>
      </c>
      <c r="CF78" s="95">
        <v>0</v>
      </c>
      <c r="CG78" s="95">
        <v>0</v>
      </c>
      <c r="CH78" s="95">
        <v>0</v>
      </c>
      <c r="CI78" s="95">
        <v>0</v>
      </c>
      <c r="CJ78" s="95">
        <v>0</v>
      </c>
      <c r="CK78" s="95">
        <v>0</v>
      </c>
      <c r="CL78" s="95">
        <v>0</v>
      </c>
      <c r="CM78" s="95">
        <v>0</v>
      </c>
      <c r="CN78" s="95">
        <v>0</v>
      </c>
      <c r="CO78" s="95">
        <v>0</v>
      </c>
      <c r="CP78" s="95">
        <v>0</v>
      </c>
      <c r="CQ78" s="95">
        <v>0</v>
      </c>
      <c r="CR78" s="99" t="s">
        <v>1967</v>
      </c>
      <c r="CS78" s="99" t="s">
        <v>1967</v>
      </c>
      <c r="CT78" s="99" t="s">
        <v>1967</v>
      </c>
      <c r="CU78" s="95">
        <v>0</v>
      </c>
      <c r="CV78" s="95">
        <v>0</v>
      </c>
      <c r="CW78" s="95">
        <v>0</v>
      </c>
      <c r="CX78" s="95">
        <v>0</v>
      </c>
      <c r="CY78" s="95">
        <v>0</v>
      </c>
      <c r="CZ78" s="95">
        <v>0</v>
      </c>
      <c r="DA78" s="99" t="s">
        <v>1967</v>
      </c>
      <c r="DB78" s="99" t="s">
        <v>1967</v>
      </c>
      <c r="DC78" s="99" t="s">
        <v>1967</v>
      </c>
      <c r="DD78" s="95">
        <v>0</v>
      </c>
      <c r="DE78" s="95">
        <v>0</v>
      </c>
      <c r="DF78" s="95">
        <v>0</v>
      </c>
      <c r="DG78" s="95">
        <v>0</v>
      </c>
      <c r="DH78" s="103">
        <v>0</v>
      </c>
    </row>
    <row r="79" spans="1:112" s="89" customFormat="1" ht="15" customHeight="1">
      <c r="A79" s="96" t="s">
        <v>2080</v>
      </c>
      <c r="B79" s="97"/>
      <c r="C79" s="97"/>
      <c r="D79" s="97" t="s">
        <v>1005</v>
      </c>
      <c r="E79" s="95">
        <v>1566400.33</v>
      </c>
      <c r="F79" s="95">
        <v>1424866.32</v>
      </c>
      <c r="G79" s="95">
        <v>368439</v>
      </c>
      <c r="H79" s="95">
        <v>354972.5</v>
      </c>
      <c r="I79" s="95">
        <v>184350</v>
      </c>
      <c r="J79" s="95">
        <v>0</v>
      </c>
      <c r="K79" s="95">
        <v>72540</v>
      </c>
      <c r="L79" s="95">
        <v>0</v>
      </c>
      <c r="M79" s="95">
        <v>0</v>
      </c>
      <c r="N79" s="95">
        <v>97993.76</v>
      </c>
      <c r="O79" s="95">
        <v>26321.87</v>
      </c>
      <c r="P79" s="95">
        <v>2183.19</v>
      </c>
      <c r="Q79" s="95">
        <v>136666</v>
      </c>
      <c r="R79" s="95">
        <v>0</v>
      </c>
      <c r="S79" s="95">
        <v>181400</v>
      </c>
      <c r="T79" s="95">
        <v>110247.81</v>
      </c>
      <c r="U79" s="95">
        <v>13393.6</v>
      </c>
      <c r="V79" s="95">
        <v>0</v>
      </c>
      <c r="W79" s="95">
        <v>0</v>
      </c>
      <c r="X79" s="95">
        <v>135</v>
      </c>
      <c r="Y79" s="95">
        <v>0</v>
      </c>
      <c r="Z79" s="95">
        <v>0</v>
      </c>
      <c r="AA79" s="95">
        <v>4000</v>
      </c>
      <c r="AB79" s="95">
        <v>0</v>
      </c>
      <c r="AC79" s="95">
        <v>0</v>
      </c>
      <c r="AD79" s="95">
        <v>0</v>
      </c>
      <c r="AE79" s="95">
        <v>0</v>
      </c>
      <c r="AF79" s="95">
        <v>0</v>
      </c>
      <c r="AG79" s="95">
        <v>0</v>
      </c>
      <c r="AH79" s="95">
        <v>0</v>
      </c>
      <c r="AI79" s="95">
        <v>0</v>
      </c>
      <c r="AJ79" s="95">
        <v>800</v>
      </c>
      <c r="AK79" s="95">
        <v>0</v>
      </c>
      <c r="AL79" s="95">
        <v>0</v>
      </c>
      <c r="AM79" s="95">
        <v>0</v>
      </c>
      <c r="AN79" s="95">
        <v>3194</v>
      </c>
      <c r="AO79" s="95">
        <v>0</v>
      </c>
      <c r="AP79" s="95">
        <v>9200</v>
      </c>
      <c r="AQ79" s="95">
        <v>13300</v>
      </c>
      <c r="AR79" s="95">
        <v>65495.21</v>
      </c>
      <c r="AS79" s="95">
        <v>0</v>
      </c>
      <c r="AT79" s="95">
        <v>0</v>
      </c>
      <c r="AU79" s="95">
        <v>730</v>
      </c>
      <c r="AV79" s="95">
        <v>31286.2</v>
      </c>
      <c r="AW79" s="95">
        <v>0</v>
      </c>
      <c r="AX79" s="95">
        <v>10776</v>
      </c>
      <c r="AY79" s="95">
        <v>0</v>
      </c>
      <c r="AZ79" s="95">
        <v>0</v>
      </c>
      <c r="BA79" s="95">
        <v>4400</v>
      </c>
      <c r="BB79" s="95">
        <v>0</v>
      </c>
      <c r="BC79" s="95">
        <v>0</v>
      </c>
      <c r="BD79" s="95">
        <v>0</v>
      </c>
      <c r="BE79" s="95">
        <v>8975</v>
      </c>
      <c r="BF79" s="95">
        <v>0</v>
      </c>
      <c r="BG79" s="95">
        <v>0</v>
      </c>
      <c r="BH79" s="95">
        <v>7135.2</v>
      </c>
      <c r="BI79" s="95">
        <v>0</v>
      </c>
      <c r="BJ79" s="95">
        <v>0</v>
      </c>
      <c r="BK79" s="95">
        <v>0</v>
      </c>
      <c r="BL79" s="95">
        <v>0</v>
      </c>
      <c r="BM79" s="95">
        <v>0</v>
      </c>
      <c r="BN79" s="99" t="s">
        <v>1967</v>
      </c>
      <c r="BO79" s="99" t="s">
        <v>1967</v>
      </c>
      <c r="BP79" s="99" t="s">
        <v>1967</v>
      </c>
      <c r="BQ79" s="99" t="s">
        <v>1967</v>
      </c>
      <c r="BR79" s="99" t="s">
        <v>1967</v>
      </c>
      <c r="BS79" s="99" t="s">
        <v>1967</v>
      </c>
      <c r="BT79" s="99" t="s">
        <v>1967</v>
      </c>
      <c r="BU79" s="99" t="s">
        <v>1967</v>
      </c>
      <c r="BV79" s="99" t="s">
        <v>1967</v>
      </c>
      <c r="BW79" s="99" t="s">
        <v>1967</v>
      </c>
      <c r="BX79" s="99" t="s">
        <v>1967</v>
      </c>
      <c r="BY79" s="99" t="s">
        <v>1967</v>
      </c>
      <c r="BZ79" s="99" t="s">
        <v>1967</v>
      </c>
      <c r="CA79" s="95">
        <v>0</v>
      </c>
      <c r="CB79" s="95">
        <v>0</v>
      </c>
      <c r="CC79" s="95">
        <v>0</v>
      </c>
      <c r="CD79" s="95">
        <v>0</v>
      </c>
      <c r="CE79" s="95">
        <v>0</v>
      </c>
      <c r="CF79" s="95">
        <v>0</v>
      </c>
      <c r="CG79" s="95">
        <v>0</v>
      </c>
      <c r="CH79" s="95">
        <v>0</v>
      </c>
      <c r="CI79" s="95">
        <v>0</v>
      </c>
      <c r="CJ79" s="95">
        <v>0</v>
      </c>
      <c r="CK79" s="95">
        <v>0</v>
      </c>
      <c r="CL79" s="95">
        <v>0</v>
      </c>
      <c r="CM79" s="95">
        <v>0</v>
      </c>
      <c r="CN79" s="95">
        <v>0</v>
      </c>
      <c r="CO79" s="95">
        <v>0</v>
      </c>
      <c r="CP79" s="95">
        <v>0</v>
      </c>
      <c r="CQ79" s="95">
        <v>0</v>
      </c>
      <c r="CR79" s="99" t="s">
        <v>1967</v>
      </c>
      <c r="CS79" s="99" t="s">
        <v>1967</v>
      </c>
      <c r="CT79" s="99" t="s">
        <v>1967</v>
      </c>
      <c r="CU79" s="95">
        <v>0</v>
      </c>
      <c r="CV79" s="95">
        <v>0</v>
      </c>
      <c r="CW79" s="95">
        <v>0</v>
      </c>
      <c r="CX79" s="95">
        <v>0</v>
      </c>
      <c r="CY79" s="95">
        <v>0</v>
      </c>
      <c r="CZ79" s="95">
        <v>0</v>
      </c>
      <c r="DA79" s="99" t="s">
        <v>1967</v>
      </c>
      <c r="DB79" s="99" t="s">
        <v>1967</v>
      </c>
      <c r="DC79" s="99" t="s">
        <v>1967</v>
      </c>
      <c r="DD79" s="95">
        <v>0</v>
      </c>
      <c r="DE79" s="95">
        <v>0</v>
      </c>
      <c r="DF79" s="95">
        <v>0</v>
      </c>
      <c r="DG79" s="95">
        <v>0</v>
      </c>
      <c r="DH79" s="103">
        <v>0</v>
      </c>
    </row>
    <row r="80" spans="1:112" s="89" customFormat="1" ht="15" customHeight="1">
      <c r="A80" s="96" t="s">
        <v>2081</v>
      </c>
      <c r="B80" s="97"/>
      <c r="C80" s="97"/>
      <c r="D80" s="97" t="s">
        <v>2082</v>
      </c>
      <c r="E80" s="95">
        <v>1151000.43</v>
      </c>
      <c r="F80" s="95">
        <v>1051969.38</v>
      </c>
      <c r="G80" s="95">
        <v>259521</v>
      </c>
      <c r="H80" s="95">
        <v>188584</v>
      </c>
      <c r="I80" s="95">
        <v>157131</v>
      </c>
      <c r="J80" s="95">
        <v>0</v>
      </c>
      <c r="K80" s="95">
        <v>72540</v>
      </c>
      <c r="L80" s="95">
        <v>0</v>
      </c>
      <c r="M80" s="95">
        <v>0</v>
      </c>
      <c r="N80" s="95">
        <v>76701.91</v>
      </c>
      <c r="O80" s="95">
        <v>20545.89</v>
      </c>
      <c r="P80" s="95">
        <v>1853.58</v>
      </c>
      <c r="Q80" s="95">
        <v>99692</v>
      </c>
      <c r="R80" s="95">
        <v>0</v>
      </c>
      <c r="S80" s="95">
        <v>175400</v>
      </c>
      <c r="T80" s="95">
        <v>72140.85</v>
      </c>
      <c r="U80" s="95">
        <v>7344.6</v>
      </c>
      <c r="V80" s="95">
        <v>0</v>
      </c>
      <c r="W80" s="95">
        <v>0</v>
      </c>
      <c r="X80" s="95">
        <v>135</v>
      </c>
      <c r="Y80" s="95">
        <v>0</v>
      </c>
      <c r="Z80" s="95">
        <v>0</v>
      </c>
      <c r="AA80" s="95">
        <v>4000</v>
      </c>
      <c r="AB80" s="95">
        <v>0</v>
      </c>
      <c r="AC80" s="95">
        <v>0</v>
      </c>
      <c r="AD80" s="95">
        <v>0</v>
      </c>
      <c r="AE80" s="95">
        <v>0</v>
      </c>
      <c r="AF80" s="95">
        <v>0</v>
      </c>
      <c r="AG80" s="95">
        <v>0</v>
      </c>
      <c r="AH80" s="95">
        <v>0</v>
      </c>
      <c r="AI80" s="95">
        <v>0</v>
      </c>
      <c r="AJ80" s="95">
        <v>0</v>
      </c>
      <c r="AK80" s="95">
        <v>0</v>
      </c>
      <c r="AL80" s="95">
        <v>0</v>
      </c>
      <c r="AM80" s="95">
        <v>0</v>
      </c>
      <c r="AN80" s="95">
        <v>3194</v>
      </c>
      <c r="AO80" s="95">
        <v>0</v>
      </c>
      <c r="AP80" s="95">
        <v>6400</v>
      </c>
      <c r="AQ80" s="95">
        <v>8500</v>
      </c>
      <c r="AR80" s="95">
        <v>41997.25</v>
      </c>
      <c r="AS80" s="95">
        <v>0</v>
      </c>
      <c r="AT80" s="95">
        <v>0</v>
      </c>
      <c r="AU80" s="95">
        <v>570</v>
      </c>
      <c r="AV80" s="95">
        <v>26890.2</v>
      </c>
      <c r="AW80" s="95">
        <v>0</v>
      </c>
      <c r="AX80" s="95">
        <v>7480</v>
      </c>
      <c r="AY80" s="95">
        <v>0</v>
      </c>
      <c r="AZ80" s="95">
        <v>0</v>
      </c>
      <c r="BA80" s="95">
        <v>4400</v>
      </c>
      <c r="BB80" s="95">
        <v>0</v>
      </c>
      <c r="BC80" s="95">
        <v>0</v>
      </c>
      <c r="BD80" s="95">
        <v>0</v>
      </c>
      <c r="BE80" s="95">
        <v>7875</v>
      </c>
      <c r="BF80" s="95">
        <v>0</v>
      </c>
      <c r="BG80" s="95">
        <v>0</v>
      </c>
      <c r="BH80" s="95">
        <v>7135.2</v>
      </c>
      <c r="BI80" s="95">
        <v>0</v>
      </c>
      <c r="BJ80" s="95">
        <v>0</v>
      </c>
      <c r="BK80" s="95">
        <v>0</v>
      </c>
      <c r="BL80" s="95">
        <v>0</v>
      </c>
      <c r="BM80" s="95">
        <v>0</v>
      </c>
      <c r="BN80" s="99" t="s">
        <v>1967</v>
      </c>
      <c r="BO80" s="99" t="s">
        <v>1967</v>
      </c>
      <c r="BP80" s="99" t="s">
        <v>1967</v>
      </c>
      <c r="BQ80" s="99" t="s">
        <v>1967</v>
      </c>
      <c r="BR80" s="99" t="s">
        <v>1967</v>
      </c>
      <c r="BS80" s="99" t="s">
        <v>1967</v>
      </c>
      <c r="BT80" s="99" t="s">
        <v>1967</v>
      </c>
      <c r="BU80" s="99" t="s">
        <v>1967</v>
      </c>
      <c r="BV80" s="99" t="s">
        <v>1967</v>
      </c>
      <c r="BW80" s="99" t="s">
        <v>1967</v>
      </c>
      <c r="BX80" s="99" t="s">
        <v>1967</v>
      </c>
      <c r="BY80" s="99" t="s">
        <v>1967</v>
      </c>
      <c r="BZ80" s="99" t="s">
        <v>1967</v>
      </c>
      <c r="CA80" s="95">
        <v>0</v>
      </c>
      <c r="CB80" s="95">
        <v>0</v>
      </c>
      <c r="CC80" s="95">
        <v>0</v>
      </c>
      <c r="CD80" s="95">
        <v>0</v>
      </c>
      <c r="CE80" s="95">
        <v>0</v>
      </c>
      <c r="CF80" s="95">
        <v>0</v>
      </c>
      <c r="CG80" s="95">
        <v>0</v>
      </c>
      <c r="CH80" s="95">
        <v>0</v>
      </c>
      <c r="CI80" s="95">
        <v>0</v>
      </c>
      <c r="CJ80" s="95">
        <v>0</v>
      </c>
      <c r="CK80" s="95">
        <v>0</v>
      </c>
      <c r="CL80" s="95">
        <v>0</v>
      </c>
      <c r="CM80" s="95">
        <v>0</v>
      </c>
      <c r="CN80" s="95">
        <v>0</v>
      </c>
      <c r="CO80" s="95">
        <v>0</v>
      </c>
      <c r="CP80" s="95">
        <v>0</v>
      </c>
      <c r="CQ80" s="95">
        <v>0</v>
      </c>
      <c r="CR80" s="99" t="s">
        <v>1967</v>
      </c>
      <c r="CS80" s="99" t="s">
        <v>1967</v>
      </c>
      <c r="CT80" s="99" t="s">
        <v>1967</v>
      </c>
      <c r="CU80" s="95">
        <v>0</v>
      </c>
      <c r="CV80" s="95">
        <v>0</v>
      </c>
      <c r="CW80" s="95">
        <v>0</v>
      </c>
      <c r="CX80" s="95">
        <v>0</v>
      </c>
      <c r="CY80" s="95">
        <v>0</v>
      </c>
      <c r="CZ80" s="95">
        <v>0</v>
      </c>
      <c r="DA80" s="99" t="s">
        <v>1967</v>
      </c>
      <c r="DB80" s="99" t="s">
        <v>1967</v>
      </c>
      <c r="DC80" s="99" t="s">
        <v>1967</v>
      </c>
      <c r="DD80" s="95">
        <v>0</v>
      </c>
      <c r="DE80" s="95">
        <v>0</v>
      </c>
      <c r="DF80" s="95">
        <v>0</v>
      </c>
      <c r="DG80" s="95">
        <v>0</v>
      </c>
      <c r="DH80" s="103">
        <v>0</v>
      </c>
    </row>
    <row r="81" spans="1:112" s="89" customFormat="1" ht="15" customHeight="1">
      <c r="A81" s="96" t="s">
        <v>2083</v>
      </c>
      <c r="B81" s="97"/>
      <c r="C81" s="97"/>
      <c r="D81" s="97" t="s">
        <v>1972</v>
      </c>
      <c r="E81" s="95">
        <v>1151000.43</v>
      </c>
      <c r="F81" s="95">
        <v>1051969.38</v>
      </c>
      <c r="G81" s="95">
        <v>259521</v>
      </c>
      <c r="H81" s="95">
        <v>188584</v>
      </c>
      <c r="I81" s="95">
        <v>157131</v>
      </c>
      <c r="J81" s="95">
        <v>0</v>
      </c>
      <c r="K81" s="95">
        <v>72540</v>
      </c>
      <c r="L81" s="95">
        <v>0</v>
      </c>
      <c r="M81" s="95">
        <v>0</v>
      </c>
      <c r="N81" s="95">
        <v>76701.91</v>
      </c>
      <c r="O81" s="95">
        <v>20545.89</v>
      </c>
      <c r="P81" s="95">
        <v>1853.58</v>
      </c>
      <c r="Q81" s="95">
        <v>99692</v>
      </c>
      <c r="R81" s="95">
        <v>0</v>
      </c>
      <c r="S81" s="95">
        <v>175400</v>
      </c>
      <c r="T81" s="95">
        <v>72140.85</v>
      </c>
      <c r="U81" s="95">
        <v>7344.6</v>
      </c>
      <c r="V81" s="95">
        <v>0</v>
      </c>
      <c r="W81" s="95">
        <v>0</v>
      </c>
      <c r="X81" s="95">
        <v>135</v>
      </c>
      <c r="Y81" s="95">
        <v>0</v>
      </c>
      <c r="Z81" s="95">
        <v>0</v>
      </c>
      <c r="AA81" s="95">
        <v>4000</v>
      </c>
      <c r="AB81" s="95">
        <v>0</v>
      </c>
      <c r="AC81" s="95">
        <v>0</v>
      </c>
      <c r="AD81" s="95">
        <v>0</v>
      </c>
      <c r="AE81" s="95">
        <v>0</v>
      </c>
      <c r="AF81" s="95">
        <v>0</v>
      </c>
      <c r="AG81" s="95">
        <v>0</v>
      </c>
      <c r="AH81" s="95">
        <v>0</v>
      </c>
      <c r="AI81" s="95">
        <v>0</v>
      </c>
      <c r="AJ81" s="95">
        <v>0</v>
      </c>
      <c r="AK81" s="95">
        <v>0</v>
      </c>
      <c r="AL81" s="95">
        <v>0</v>
      </c>
      <c r="AM81" s="95">
        <v>0</v>
      </c>
      <c r="AN81" s="95">
        <v>3194</v>
      </c>
      <c r="AO81" s="95">
        <v>0</v>
      </c>
      <c r="AP81" s="95">
        <v>6400</v>
      </c>
      <c r="AQ81" s="95">
        <v>8500</v>
      </c>
      <c r="AR81" s="95">
        <v>41997.25</v>
      </c>
      <c r="AS81" s="95">
        <v>0</v>
      </c>
      <c r="AT81" s="95">
        <v>0</v>
      </c>
      <c r="AU81" s="95">
        <v>570</v>
      </c>
      <c r="AV81" s="95">
        <v>26890.2</v>
      </c>
      <c r="AW81" s="95">
        <v>0</v>
      </c>
      <c r="AX81" s="95">
        <v>7480</v>
      </c>
      <c r="AY81" s="95">
        <v>0</v>
      </c>
      <c r="AZ81" s="95">
        <v>0</v>
      </c>
      <c r="BA81" s="95">
        <v>4400</v>
      </c>
      <c r="BB81" s="95">
        <v>0</v>
      </c>
      <c r="BC81" s="95">
        <v>0</v>
      </c>
      <c r="BD81" s="95">
        <v>0</v>
      </c>
      <c r="BE81" s="95">
        <v>7875</v>
      </c>
      <c r="BF81" s="95">
        <v>0</v>
      </c>
      <c r="BG81" s="95">
        <v>0</v>
      </c>
      <c r="BH81" s="95">
        <v>7135.2</v>
      </c>
      <c r="BI81" s="95">
        <v>0</v>
      </c>
      <c r="BJ81" s="95">
        <v>0</v>
      </c>
      <c r="BK81" s="95">
        <v>0</v>
      </c>
      <c r="BL81" s="95">
        <v>0</v>
      </c>
      <c r="BM81" s="95">
        <v>0</v>
      </c>
      <c r="BN81" s="99" t="s">
        <v>1967</v>
      </c>
      <c r="BO81" s="99" t="s">
        <v>1967</v>
      </c>
      <c r="BP81" s="99" t="s">
        <v>1967</v>
      </c>
      <c r="BQ81" s="99" t="s">
        <v>1967</v>
      </c>
      <c r="BR81" s="99" t="s">
        <v>1967</v>
      </c>
      <c r="BS81" s="99" t="s">
        <v>1967</v>
      </c>
      <c r="BT81" s="99" t="s">
        <v>1967</v>
      </c>
      <c r="BU81" s="99" t="s">
        <v>1967</v>
      </c>
      <c r="BV81" s="99" t="s">
        <v>1967</v>
      </c>
      <c r="BW81" s="99" t="s">
        <v>1967</v>
      </c>
      <c r="BX81" s="99" t="s">
        <v>1967</v>
      </c>
      <c r="BY81" s="99" t="s">
        <v>1967</v>
      </c>
      <c r="BZ81" s="99" t="s">
        <v>1967</v>
      </c>
      <c r="CA81" s="95">
        <v>0</v>
      </c>
      <c r="CB81" s="95">
        <v>0</v>
      </c>
      <c r="CC81" s="95">
        <v>0</v>
      </c>
      <c r="CD81" s="95">
        <v>0</v>
      </c>
      <c r="CE81" s="95">
        <v>0</v>
      </c>
      <c r="CF81" s="95">
        <v>0</v>
      </c>
      <c r="CG81" s="95">
        <v>0</v>
      </c>
      <c r="CH81" s="95">
        <v>0</v>
      </c>
      <c r="CI81" s="95">
        <v>0</v>
      </c>
      <c r="CJ81" s="95">
        <v>0</v>
      </c>
      <c r="CK81" s="95">
        <v>0</v>
      </c>
      <c r="CL81" s="95">
        <v>0</v>
      </c>
      <c r="CM81" s="95">
        <v>0</v>
      </c>
      <c r="CN81" s="95">
        <v>0</v>
      </c>
      <c r="CO81" s="95">
        <v>0</v>
      </c>
      <c r="CP81" s="95">
        <v>0</v>
      </c>
      <c r="CQ81" s="95">
        <v>0</v>
      </c>
      <c r="CR81" s="99" t="s">
        <v>1967</v>
      </c>
      <c r="CS81" s="99" t="s">
        <v>1967</v>
      </c>
      <c r="CT81" s="99" t="s">
        <v>1967</v>
      </c>
      <c r="CU81" s="95">
        <v>0</v>
      </c>
      <c r="CV81" s="95">
        <v>0</v>
      </c>
      <c r="CW81" s="95">
        <v>0</v>
      </c>
      <c r="CX81" s="95">
        <v>0</v>
      </c>
      <c r="CY81" s="95">
        <v>0</v>
      </c>
      <c r="CZ81" s="95">
        <v>0</v>
      </c>
      <c r="DA81" s="99" t="s">
        <v>1967</v>
      </c>
      <c r="DB81" s="99" t="s">
        <v>1967</v>
      </c>
      <c r="DC81" s="99" t="s">
        <v>1967</v>
      </c>
      <c r="DD81" s="95">
        <v>0</v>
      </c>
      <c r="DE81" s="95">
        <v>0</v>
      </c>
      <c r="DF81" s="95">
        <v>0</v>
      </c>
      <c r="DG81" s="95">
        <v>0</v>
      </c>
      <c r="DH81" s="103">
        <v>0</v>
      </c>
    </row>
    <row r="82" spans="1:112" s="89" customFormat="1" ht="15" customHeight="1">
      <c r="A82" s="96" t="s">
        <v>2084</v>
      </c>
      <c r="B82" s="97"/>
      <c r="C82" s="97"/>
      <c r="D82" s="97" t="s">
        <v>2085</v>
      </c>
      <c r="E82" s="95">
        <v>415399.9</v>
      </c>
      <c r="F82" s="95">
        <v>372896.94</v>
      </c>
      <c r="G82" s="95">
        <v>108918</v>
      </c>
      <c r="H82" s="95">
        <v>166388.5</v>
      </c>
      <c r="I82" s="95">
        <v>27219</v>
      </c>
      <c r="J82" s="95">
        <v>0</v>
      </c>
      <c r="K82" s="95">
        <v>0</v>
      </c>
      <c r="L82" s="95">
        <v>0</v>
      </c>
      <c r="M82" s="95">
        <v>0</v>
      </c>
      <c r="N82" s="95">
        <v>21291.85</v>
      </c>
      <c r="O82" s="95">
        <v>5775.98</v>
      </c>
      <c r="P82" s="95">
        <v>329.61</v>
      </c>
      <c r="Q82" s="95">
        <v>36974</v>
      </c>
      <c r="R82" s="95">
        <v>0</v>
      </c>
      <c r="S82" s="95">
        <v>6000</v>
      </c>
      <c r="T82" s="95">
        <v>38106.96</v>
      </c>
      <c r="U82" s="95">
        <v>6049</v>
      </c>
      <c r="V82" s="95">
        <v>0</v>
      </c>
      <c r="W82" s="95">
        <v>0</v>
      </c>
      <c r="X82" s="95">
        <v>0</v>
      </c>
      <c r="Y82" s="95">
        <v>0</v>
      </c>
      <c r="Z82" s="95">
        <v>0</v>
      </c>
      <c r="AA82" s="95">
        <v>0</v>
      </c>
      <c r="AB82" s="95">
        <v>0</v>
      </c>
      <c r="AC82" s="95">
        <v>0</v>
      </c>
      <c r="AD82" s="95">
        <v>0</v>
      </c>
      <c r="AE82" s="95">
        <v>0</v>
      </c>
      <c r="AF82" s="95">
        <v>0</v>
      </c>
      <c r="AG82" s="95">
        <v>0</v>
      </c>
      <c r="AH82" s="95">
        <v>0</v>
      </c>
      <c r="AI82" s="95">
        <v>0</v>
      </c>
      <c r="AJ82" s="95">
        <v>800</v>
      </c>
      <c r="AK82" s="95">
        <v>0</v>
      </c>
      <c r="AL82" s="95">
        <v>0</v>
      </c>
      <c r="AM82" s="95">
        <v>0</v>
      </c>
      <c r="AN82" s="95">
        <v>0</v>
      </c>
      <c r="AO82" s="95">
        <v>0</v>
      </c>
      <c r="AP82" s="95">
        <v>2800</v>
      </c>
      <c r="AQ82" s="95">
        <v>4800</v>
      </c>
      <c r="AR82" s="95">
        <v>23497.96</v>
      </c>
      <c r="AS82" s="95">
        <v>0</v>
      </c>
      <c r="AT82" s="95">
        <v>0</v>
      </c>
      <c r="AU82" s="95">
        <v>160</v>
      </c>
      <c r="AV82" s="95">
        <v>4396</v>
      </c>
      <c r="AW82" s="95">
        <v>0</v>
      </c>
      <c r="AX82" s="95">
        <v>3296</v>
      </c>
      <c r="AY82" s="95">
        <v>0</v>
      </c>
      <c r="AZ82" s="95">
        <v>0</v>
      </c>
      <c r="BA82" s="95">
        <v>0</v>
      </c>
      <c r="BB82" s="95">
        <v>0</v>
      </c>
      <c r="BC82" s="95">
        <v>0</v>
      </c>
      <c r="BD82" s="95">
        <v>0</v>
      </c>
      <c r="BE82" s="95">
        <v>1100</v>
      </c>
      <c r="BF82" s="95">
        <v>0</v>
      </c>
      <c r="BG82" s="95">
        <v>0</v>
      </c>
      <c r="BH82" s="95">
        <v>0</v>
      </c>
      <c r="BI82" s="95">
        <v>0</v>
      </c>
      <c r="BJ82" s="95">
        <v>0</v>
      </c>
      <c r="BK82" s="95">
        <v>0</v>
      </c>
      <c r="BL82" s="95">
        <v>0</v>
      </c>
      <c r="BM82" s="95">
        <v>0</v>
      </c>
      <c r="BN82" s="99" t="s">
        <v>1967</v>
      </c>
      <c r="BO82" s="99" t="s">
        <v>1967</v>
      </c>
      <c r="BP82" s="99" t="s">
        <v>1967</v>
      </c>
      <c r="BQ82" s="99" t="s">
        <v>1967</v>
      </c>
      <c r="BR82" s="99" t="s">
        <v>1967</v>
      </c>
      <c r="BS82" s="99" t="s">
        <v>1967</v>
      </c>
      <c r="BT82" s="99" t="s">
        <v>1967</v>
      </c>
      <c r="BU82" s="99" t="s">
        <v>1967</v>
      </c>
      <c r="BV82" s="99" t="s">
        <v>1967</v>
      </c>
      <c r="BW82" s="99" t="s">
        <v>1967</v>
      </c>
      <c r="BX82" s="99" t="s">
        <v>1967</v>
      </c>
      <c r="BY82" s="99" t="s">
        <v>1967</v>
      </c>
      <c r="BZ82" s="99" t="s">
        <v>1967</v>
      </c>
      <c r="CA82" s="95">
        <v>0</v>
      </c>
      <c r="CB82" s="95">
        <v>0</v>
      </c>
      <c r="CC82" s="95">
        <v>0</v>
      </c>
      <c r="CD82" s="95">
        <v>0</v>
      </c>
      <c r="CE82" s="95">
        <v>0</v>
      </c>
      <c r="CF82" s="95">
        <v>0</v>
      </c>
      <c r="CG82" s="95">
        <v>0</v>
      </c>
      <c r="CH82" s="95">
        <v>0</v>
      </c>
      <c r="CI82" s="95">
        <v>0</v>
      </c>
      <c r="CJ82" s="95">
        <v>0</v>
      </c>
      <c r="CK82" s="95">
        <v>0</v>
      </c>
      <c r="CL82" s="95">
        <v>0</v>
      </c>
      <c r="CM82" s="95">
        <v>0</v>
      </c>
      <c r="CN82" s="95">
        <v>0</v>
      </c>
      <c r="CO82" s="95">
        <v>0</v>
      </c>
      <c r="CP82" s="95">
        <v>0</v>
      </c>
      <c r="CQ82" s="95">
        <v>0</v>
      </c>
      <c r="CR82" s="99" t="s">
        <v>1967</v>
      </c>
      <c r="CS82" s="99" t="s">
        <v>1967</v>
      </c>
      <c r="CT82" s="99" t="s">
        <v>1967</v>
      </c>
      <c r="CU82" s="95">
        <v>0</v>
      </c>
      <c r="CV82" s="95">
        <v>0</v>
      </c>
      <c r="CW82" s="95">
        <v>0</v>
      </c>
      <c r="CX82" s="95">
        <v>0</v>
      </c>
      <c r="CY82" s="95">
        <v>0</v>
      </c>
      <c r="CZ82" s="95">
        <v>0</v>
      </c>
      <c r="DA82" s="99" t="s">
        <v>1967</v>
      </c>
      <c r="DB82" s="99" t="s">
        <v>1967</v>
      </c>
      <c r="DC82" s="99" t="s">
        <v>1967</v>
      </c>
      <c r="DD82" s="95">
        <v>0</v>
      </c>
      <c r="DE82" s="95">
        <v>0</v>
      </c>
      <c r="DF82" s="95">
        <v>0</v>
      </c>
      <c r="DG82" s="95">
        <v>0</v>
      </c>
      <c r="DH82" s="103">
        <v>0</v>
      </c>
    </row>
    <row r="83" spans="1:112" s="89" customFormat="1" ht="15" customHeight="1">
      <c r="A83" s="96" t="s">
        <v>2086</v>
      </c>
      <c r="B83" s="97"/>
      <c r="C83" s="97"/>
      <c r="D83" s="97" t="s">
        <v>2087</v>
      </c>
      <c r="E83" s="95">
        <v>415399.9</v>
      </c>
      <c r="F83" s="95">
        <v>372896.94</v>
      </c>
      <c r="G83" s="95">
        <v>108918</v>
      </c>
      <c r="H83" s="95">
        <v>166388.5</v>
      </c>
      <c r="I83" s="95">
        <v>27219</v>
      </c>
      <c r="J83" s="95">
        <v>0</v>
      </c>
      <c r="K83" s="95">
        <v>0</v>
      </c>
      <c r="L83" s="95">
        <v>0</v>
      </c>
      <c r="M83" s="95">
        <v>0</v>
      </c>
      <c r="N83" s="95">
        <v>21291.85</v>
      </c>
      <c r="O83" s="95">
        <v>5775.98</v>
      </c>
      <c r="P83" s="95">
        <v>329.61</v>
      </c>
      <c r="Q83" s="95">
        <v>36974</v>
      </c>
      <c r="R83" s="95">
        <v>0</v>
      </c>
      <c r="S83" s="95">
        <v>6000</v>
      </c>
      <c r="T83" s="95">
        <v>38106.96</v>
      </c>
      <c r="U83" s="95">
        <v>6049</v>
      </c>
      <c r="V83" s="95">
        <v>0</v>
      </c>
      <c r="W83" s="95">
        <v>0</v>
      </c>
      <c r="X83" s="95">
        <v>0</v>
      </c>
      <c r="Y83" s="95">
        <v>0</v>
      </c>
      <c r="Z83" s="95">
        <v>0</v>
      </c>
      <c r="AA83" s="95">
        <v>0</v>
      </c>
      <c r="AB83" s="95">
        <v>0</v>
      </c>
      <c r="AC83" s="95">
        <v>0</v>
      </c>
      <c r="AD83" s="95">
        <v>0</v>
      </c>
      <c r="AE83" s="95">
        <v>0</v>
      </c>
      <c r="AF83" s="95">
        <v>0</v>
      </c>
      <c r="AG83" s="95">
        <v>0</v>
      </c>
      <c r="AH83" s="95">
        <v>0</v>
      </c>
      <c r="AI83" s="95">
        <v>0</v>
      </c>
      <c r="AJ83" s="95">
        <v>800</v>
      </c>
      <c r="AK83" s="95">
        <v>0</v>
      </c>
      <c r="AL83" s="95">
        <v>0</v>
      </c>
      <c r="AM83" s="95">
        <v>0</v>
      </c>
      <c r="AN83" s="95">
        <v>0</v>
      </c>
      <c r="AO83" s="95">
        <v>0</v>
      </c>
      <c r="AP83" s="95">
        <v>2800</v>
      </c>
      <c r="AQ83" s="95">
        <v>4800</v>
      </c>
      <c r="AR83" s="95">
        <v>23497.96</v>
      </c>
      <c r="AS83" s="95">
        <v>0</v>
      </c>
      <c r="AT83" s="95">
        <v>0</v>
      </c>
      <c r="AU83" s="95">
        <v>160</v>
      </c>
      <c r="AV83" s="95">
        <v>4396</v>
      </c>
      <c r="AW83" s="95">
        <v>0</v>
      </c>
      <c r="AX83" s="95">
        <v>3296</v>
      </c>
      <c r="AY83" s="95">
        <v>0</v>
      </c>
      <c r="AZ83" s="95">
        <v>0</v>
      </c>
      <c r="BA83" s="95">
        <v>0</v>
      </c>
      <c r="BB83" s="95">
        <v>0</v>
      </c>
      <c r="BC83" s="95">
        <v>0</v>
      </c>
      <c r="BD83" s="95">
        <v>0</v>
      </c>
      <c r="BE83" s="95">
        <v>1100</v>
      </c>
      <c r="BF83" s="95">
        <v>0</v>
      </c>
      <c r="BG83" s="95">
        <v>0</v>
      </c>
      <c r="BH83" s="95">
        <v>0</v>
      </c>
      <c r="BI83" s="95">
        <v>0</v>
      </c>
      <c r="BJ83" s="95">
        <v>0</v>
      </c>
      <c r="BK83" s="95">
        <v>0</v>
      </c>
      <c r="BL83" s="95">
        <v>0</v>
      </c>
      <c r="BM83" s="95">
        <v>0</v>
      </c>
      <c r="BN83" s="99" t="s">
        <v>1967</v>
      </c>
      <c r="BO83" s="99" t="s">
        <v>1967</v>
      </c>
      <c r="BP83" s="99" t="s">
        <v>1967</v>
      </c>
      <c r="BQ83" s="99" t="s">
        <v>1967</v>
      </c>
      <c r="BR83" s="99" t="s">
        <v>1967</v>
      </c>
      <c r="BS83" s="99" t="s">
        <v>1967</v>
      </c>
      <c r="BT83" s="99" t="s">
        <v>1967</v>
      </c>
      <c r="BU83" s="99" t="s">
        <v>1967</v>
      </c>
      <c r="BV83" s="99" t="s">
        <v>1967</v>
      </c>
      <c r="BW83" s="99" t="s">
        <v>1967</v>
      </c>
      <c r="BX83" s="99" t="s">
        <v>1967</v>
      </c>
      <c r="BY83" s="99" t="s">
        <v>1967</v>
      </c>
      <c r="BZ83" s="99" t="s">
        <v>1967</v>
      </c>
      <c r="CA83" s="95">
        <v>0</v>
      </c>
      <c r="CB83" s="95">
        <v>0</v>
      </c>
      <c r="CC83" s="95">
        <v>0</v>
      </c>
      <c r="CD83" s="95">
        <v>0</v>
      </c>
      <c r="CE83" s="95">
        <v>0</v>
      </c>
      <c r="CF83" s="95">
        <v>0</v>
      </c>
      <c r="CG83" s="95">
        <v>0</v>
      </c>
      <c r="CH83" s="95">
        <v>0</v>
      </c>
      <c r="CI83" s="95">
        <v>0</v>
      </c>
      <c r="CJ83" s="95">
        <v>0</v>
      </c>
      <c r="CK83" s="95">
        <v>0</v>
      </c>
      <c r="CL83" s="95">
        <v>0</v>
      </c>
      <c r="CM83" s="95">
        <v>0</v>
      </c>
      <c r="CN83" s="95">
        <v>0</v>
      </c>
      <c r="CO83" s="95">
        <v>0</v>
      </c>
      <c r="CP83" s="95">
        <v>0</v>
      </c>
      <c r="CQ83" s="95">
        <v>0</v>
      </c>
      <c r="CR83" s="99" t="s">
        <v>1967</v>
      </c>
      <c r="CS83" s="99" t="s">
        <v>1967</v>
      </c>
      <c r="CT83" s="99" t="s">
        <v>1967</v>
      </c>
      <c r="CU83" s="95">
        <v>0</v>
      </c>
      <c r="CV83" s="95">
        <v>0</v>
      </c>
      <c r="CW83" s="95">
        <v>0</v>
      </c>
      <c r="CX83" s="95">
        <v>0</v>
      </c>
      <c r="CY83" s="95">
        <v>0</v>
      </c>
      <c r="CZ83" s="95">
        <v>0</v>
      </c>
      <c r="DA83" s="99" t="s">
        <v>1967</v>
      </c>
      <c r="DB83" s="99" t="s">
        <v>1967</v>
      </c>
      <c r="DC83" s="99" t="s">
        <v>1967</v>
      </c>
      <c r="DD83" s="95">
        <v>0</v>
      </c>
      <c r="DE83" s="95">
        <v>0</v>
      </c>
      <c r="DF83" s="95">
        <v>0</v>
      </c>
      <c r="DG83" s="95">
        <v>0</v>
      </c>
      <c r="DH83" s="103">
        <v>0</v>
      </c>
    </row>
    <row r="84" spans="1:112" s="89" customFormat="1" ht="15" customHeight="1">
      <c r="A84" s="96" t="s">
        <v>2088</v>
      </c>
      <c r="B84" s="97"/>
      <c r="C84" s="97"/>
      <c r="D84" s="97" t="s">
        <v>1052</v>
      </c>
      <c r="E84" s="95">
        <v>10765333.51</v>
      </c>
      <c r="F84" s="95">
        <v>9649377.23</v>
      </c>
      <c r="G84" s="95">
        <v>2521108.2</v>
      </c>
      <c r="H84" s="95">
        <v>2382614.2</v>
      </c>
      <c r="I84" s="95">
        <v>1488845</v>
      </c>
      <c r="J84" s="95">
        <v>61000</v>
      </c>
      <c r="K84" s="95">
        <v>205960</v>
      </c>
      <c r="L84" s="95">
        <v>14203.64</v>
      </c>
      <c r="M84" s="95">
        <v>0</v>
      </c>
      <c r="N84" s="95">
        <v>608815.8</v>
      </c>
      <c r="O84" s="95">
        <v>123771.01</v>
      </c>
      <c r="P84" s="95">
        <v>13067.25</v>
      </c>
      <c r="Q84" s="95">
        <v>917838</v>
      </c>
      <c r="R84" s="95">
        <v>0</v>
      </c>
      <c r="S84" s="95">
        <v>1312154.13</v>
      </c>
      <c r="T84" s="95">
        <v>724147.06</v>
      </c>
      <c r="U84" s="95">
        <v>105164.64</v>
      </c>
      <c r="V84" s="95">
        <v>300</v>
      </c>
      <c r="W84" s="95">
        <v>0</v>
      </c>
      <c r="X84" s="95">
        <v>593.65</v>
      </c>
      <c r="Y84" s="95">
        <v>0</v>
      </c>
      <c r="Z84" s="95">
        <v>41822.08</v>
      </c>
      <c r="AA84" s="95">
        <v>30853.08</v>
      </c>
      <c r="AB84" s="95">
        <v>40930</v>
      </c>
      <c r="AC84" s="95">
        <v>0</v>
      </c>
      <c r="AD84" s="95">
        <v>0</v>
      </c>
      <c r="AE84" s="95">
        <v>0</v>
      </c>
      <c r="AF84" s="95">
        <v>3062.2</v>
      </c>
      <c r="AG84" s="95">
        <v>0</v>
      </c>
      <c r="AH84" s="95">
        <v>0</v>
      </c>
      <c r="AI84" s="95">
        <v>465</v>
      </c>
      <c r="AJ84" s="95">
        <v>0</v>
      </c>
      <c r="AK84" s="95">
        <v>560</v>
      </c>
      <c r="AL84" s="95">
        <v>0</v>
      </c>
      <c r="AM84" s="95">
        <v>14867.9</v>
      </c>
      <c r="AN84" s="95">
        <v>0</v>
      </c>
      <c r="AO84" s="95">
        <v>150</v>
      </c>
      <c r="AP84" s="95">
        <v>54700</v>
      </c>
      <c r="AQ84" s="95">
        <v>128310.06</v>
      </c>
      <c r="AR84" s="95">
        <v>261758.45</v>
      </c>
      <c r="AS84" s="95">
        <v>600</v>
      </c>
      <c r="AT84" s="95">
        <v>0</v>
      </c>
      <c r="AU84" s="95">
        <v>40010</v>
      </c>
      <c r="AV84" s="95">
        <v>391809.22</v>
      </c>
      <c r="AW84" s="95">
        <v>9417.58</v>
      </c>
      <c r="AX84" s="95">
        <v>14407.9</v>
      </c>
      <c r="AY84" s="95">
        <v>0</v>
      </c>
      <c r="AZ84" s="95">
        <v>159166</v>
      </c>
      <c r="BA84" s="95">
        <v>155643.22</v>
      </c>
      <c r="BB84" s="95">
        <v>0</v>
      </c>
      <c r="BC84" s="95">
        <v>0</v>
      </c>
      <c r="BD84" s="95">
        <v>0</v>
      </c>
      <c r="BE84" s="95">
        <v>51174.52</v>
      </c>
      <c r="BF84" s="95">
        <v>0</v>
      </c>
      <c r="BG84" s="95">
        <v>0</v>
      </c>
      <c r="BH84" s="95">
        <v>2000</v>
      </c>
      <c r="BI84" s="95">
        <v>0</v>
      </c>
      <c r="BJ84" s="95">
        <v>0</v>
      </c>
      <c r="BK84" s="95">
        <v>0</v>
      </c>
      <c r="BL84" s="95">
        <v>0</v>
      </c>
      <c r="BM84" s="95">
        <v>0</v>
      </c>
      <c r="BN84" s="99" t="s">
        <v>1967</v>
      </c>
      <c r="BO84" s="99" t="s">
        <v>1967</v>
      </c>
      <c r="BP84" s="99" t="s">
        <v>1967</v>
      </c>
      <c r="BQ84" s="99" t="s">
        <v>1967</v>
      </c>
      <c r="BR84" s="99" t="s">
        <v>1967</v>
      </c>
      <c r="BS84" s="99" t="s">
        <v>1967</v>
      </c>
      <c r="BT84" s="99" t="s">
        <v>1967</v>
      </c>
      <c r="BU84" s="99" t="s">
        <v>1967</v>
      </c>
      <c r="BV84" s="99" t="s">
        <v>1967</v>
      </c>
      <c r="BW84" s="99" t="s">
        <v>1967</v>
      </c>
      <c r="BX84" s="99" t="s">
        <v>1967</v>
      </c>
      <c r="BY84" s="99" t="s">
        <v>1967</v>
      </c>
      <c r="BZ84" s="99" t="s">
        <v>1967</v>
      </c>
      <c r="CA84" s="95">
        <v>0</v>
      </c>
      <c r="CB84" s="95">
        <v>0</v>
      </c>
      <c r="CC84" s="95">
        <v>0</v>
      </c>
      <c r="CD84" s="95">
        <v>0</v>
      </c>
      <c r="CE84" s="95">
        <v>0</v>
      </c>
      <c r="CF84" s="95">
        <v>0</v>
      </c>
      <c r="CG84" s="95">
        <v>0</v>
      </c>
      <c r="CH84" s="95">
        <v>0</v>
      </c>
      <c r="CI84" s="95">
        <v>0</v>
      </c>
      <c r="CJ84" s="95">
        <v>0</v>
      </c>
      <c r="CK84" s="95">
        <v>0</v>
      </c>
      <c r="CL84" s="95">
        <v>0</v>
      </c>
      <c r="CM84" s="95">
        <v>0</v>
      </c>
      <c r="CN84" s="95">
        <v>0</v>
      </c>
      <c r="CO84" s="95">
        <v>0</v>
      </c>
      <c r="CP84" s="95">
        <v>0</v>
      </c>
      <c r="CQ84" s="95">
        <v>0</v>
      </c>
      <c r="CR84" s="99" t="s">
        <v>1967</v>
      </c>
      <c r="CS84" s="99" t="s">
        <v>1967</v>
      </c>
      <c r="CT84" s="99" t="s">
        <v>1967</v>
      </c>
      <c r="CU84" s="95">
        <v>0</v>
      </c>
      <c r="CV84" s="95">
        <v>0</v>
      </c>
      <c r="CW84" s="95">
        <v>0</v>
      </c>
      <c r="CX84" s="95">
        <v>0</v>
      </c>
      <c r="CY84" s="95">
        <v>0</v>
      </c>
      <c r="CZ84" s="95">
        <v>0</v>
      </c>
      <c r="DA84" s="99" t="s">
        <v>1967</v>
      </c>
      <c r="DB84" s="99" t="s">
        <v>1967</v>
      </c>
      <c r="DC84" s="99" t="s">
        <v>1967</v>
      </c>
      <c r="DD84" s="95">
        <v>0</v>
      </c>
      <c r="DE84" s="95">
        <v>0</v>
      </c>
      <c r="DF84" s="95">
        <v>0</v>
      </c>
      <c r="DG84" s="95">
        <v>0</v>
      </c>
      <c r="DH84" s="103">
        <v>0</v>
      </c>
    </row>
    <row r="85" spans="1:112" s="89" customFormat="1" ht="15" customHeight="1">
      <c r="A85" s="96" t="s">
        <v>2089</v>
      </c>
      <c r="B85" s="97"/>
      <c r="C85" s="97"/>
      <c r="D85" s="97" t="s">
        <v>2090</v>
      </c>
      <c r="E85" s="95">
        <v>8985887.07</v>
      </c>
      <c r="F85" s="95">
        <v>7971165.79</v>
      </c>
      <c r="G85" s="95">
        <v>1959042.4</v>
      </c>
      <c r="H85" s="95">
        <v>2101216.2</v>
      </c>
      <c r="I85" s="95">
        <v>1304745</v>
      </c>
      <c r="J85" s="95">
        <v>18800</v>
      </c>
      <c r="K85" s="95">
        <v>109480</v>
      </c>
      <c r="L85" s="95">
        <v>4600</v>
      </c>
      <c r="M85" s="95">
        <v>0</v>
      </c>
      <c r="N85" s="95">
        <v>540381.8</v>
      </c>
      <c r="O85" s="95">
        <v>114771.01</v>
      </c>
      <c r="P85" s="95">
        <v>10367.25</v>
      </c>
      <c r="Q85" s="95">
        <v>787818</v>
      </c>
      <c r="R85" s="95">
        <v>0</v>
      </c>
      <c r="S85" s="95">
        <v>1019944.13</v>
      </c>
      <c r="T85" s="95">
        <v>651212.06</v>
      </c>
      <c r="U85" s="95">
        <v>103906.64</v>
      </c>
      <c r="V85" s="95">
        <v>0</v>
      </c>
      <c r="W85" s="95">
        <v>0</v>
      </c>
      <c r="X85" s="95">
        <v>593.65</v>
      </c>
      <c r="Y85" s="95">
        <v>0</v>
      </c>
      <c r="Z85" s="95">
        <v>23890.08</v>
      </c>
      <c r="AA85" s="95">
        <v>25353.08</v>
      </c>
      <c r="AB85" s="95">
        <v>34030</v>
      </c>
      <c r="AC85" s="95">
        <v>0</v>
      </c>
      <c r="AD85" s="95">
        <v>0</v>
      </c>
      <c r="AE85" s="95">
        <v>0</v>
      </c>
      <c r="AF85" s="95">
        <v>3062.2</v>
      </c>
      <c r="AG85" s="95">
        <v>0</v>
      </c>
      <c r="AH85" s="95">
        <v>0</v>
      </c>
      <c r="AI85" s="95">
        <v>465</v>
      </c>
      <c r="AJ85" s="95">
        <v>0</v>
      </c>
      <c r="AK85" s="95">
        <v>560</v>
      </c>
      <c r="AL85" s="95">
        <v>0</v>
      </c>
      <c r="AM85" s="95">
        <v>14867.9</v>
      </c>
      <c r="AN85" s="95">
        <v>0</v>
      </c>
      <c r="AO85" s="95">
        <v>150</v>
      </c>
      <c r="AP85" s="95">
        <v>46400</v>
      </c>
      <c r="AQ85" s="95">
        <v>109210.06</v>
      </c>
      <c r="AR85" s="95">
        <v>261758.45</v>
      </c>
      <c r="AS85" s="95">
        <v>600</v>
      </c>
      <c r="AT85" s="95">
        <v>0</v>
      </c>
      <c r="AU85" s="95">
        <v>26365</v>
      </c>
      <c r="AV85" s="95">
        <v>363509.22</v>
      </c>
      <c r="AW85" s="95">
        <v>9417.58</v>
      </c>
      <c r="AX85" s="95">
        <v>13807.9</v>
      </c>
      <c r="AY85" s="95">
        <v>0</v>
      </c>
      <c r="AZ85" s="95">
        <v>159166</v>
      </c>
      <c r="BA85" s="95">
        <v>147943.22</v>
      </c>
      <c r="BB85" s="95">
        <v>0</v>
      </c>
      <c r="BC85" s="95">
        <v>0</v>
      </c>
      <c r="BD85" s="95">
        <v>0</v>
      </c>
      <c r="BE85" s="95">
        <v>32074.52</v>
      </c>
      <c r="BF85" s="95">
        <v>0</v>
      </c>
      <c r="BG85" s="95">
        <v>0</v>
      </c>
      <c r="BH85" s="95">
        <v>1100</v>
      </c>
      <c r="BI85" s="95">
        <v>0</v>
      </c>
      <c r="BJ85" s="95">
        <v>0</v>
      </c>
      <c r="BK85" s="95">
        <v>0</v>
      </c>
      <c r="BL85" s="95">
        <v>0</v>
      </c>
      <c r="BM85" s="95">
        <v>0</v>
      </c>
      <c r="BN85" s="99" t="s">
        <v>1967</v>
      </c>
      <c r="BO85" s="99" t="s">
        <v>1967</v>
      </c>
      <c r="BP85" s="99" t="s">
        <v>1967</v>
      </c>
      <c r="BQ85" s="99" t="s">
        <v>1967</v>
      </c>
      <c r="BR85" s="99" t="s">
        <v>1967</v>
      </c>
      <c r="BS85" s="99" t="s">
        <v>1967</v>
      </c>
      <c r="BT85" s="99" t="s">
        <v>1967</v>
      </c>
      <c r="BU85" s="99" t="s">
        <v>1967</v>
      </c>
      <c r="BV85" s="99" t="s">
        <v>1967</v>
      </c>
      <c r="BW85" s="99" t="s">
        <v>1967</v>
      </c>
      <c r="BX85" s="99" t="s">
        <v>1967</v>
      </c>
      <c r="BY85" s="99" t="s">
        <v>1967</v>
      </c>
      <c r="BZ85" s="99" t="s">
        <v>1967</v>
      </c>
      <c r="CA85" s="95">
        <v>0</v>
      </c>
      <c r="CB85" s="95">
        <v>0</v>
      </c>
      <c r="CC85" s="95">
        <v>0</v>
      </c>
      <c r="CD85" s="95">
        <v>0</v>
      </c>
      <c r="CE85" s="95">
        <v>0</v>
      </c>
      <c r="CF85" s="95">
        <v>0</v>
      </c>
      <c r="CG85" s="95">
        <v>0</v>
      </c>
      <c r="CH85" s="95">
        <v>0</v>
      </c>
      <c r="CI85" s="95">
        <v>0</v>
      </c>
      <c r="CJ85" s="95">
        <v>0</v>
      </c>
      <c r="CK85" s="95">
        <v>0</v>
      </c>
      <c r="CL85" s="95">
        <v>0</v>
      </c>
      <c r="CM85" s="95">
        <v>0</v>
      </c>
      <c r="CN85" s="95">
        <v>0</v>
      </c>
      <c r="CO85" s="95">
        <v>0</v>
      </c>
      <c r="CP85" s="95">
        <v>0</v>
      </c>
      <c r="CQ85" s="95">
        <v>0</v>
      </c>
      <c r="CR85" s="99" t="s">
        <v>1967</v>
      </c>
      <c r="CS85" s="99" t="s">
        <v>1967</v>
      </c>
      <c r="CT85" s="99" t="s">
        <v>1967</v>
      </c>
      <c r="CU85" s="95">
        <v>0</v>
      </c>
      <c r="CV85" s="95">
        <v>0</v>
      </c>
      <c r="CW85" s="95">
        <v>0</v>
      </c>
      <c r="CX85" s="95">
        <v>0</v>
      </c>
      <c r="CY85" s="95">
        <v>0</v>
      </c>
      <c r="CZ85" s="95">
        <v>0</v>
      </c>
      <c r="DA85" s="99" t="s">
        <v>1967</v>
      </c>
      <c r="DB85" s="99" t="s">
        <v>1967</v>
      </c>
      <c r="DC85" s="99" t="s">
        <v>1967</v>
      </c>
      <c r="DD85" s="95">
        <v>0</v>
      </c>
      <c r="DE85" s="95">
        <v>0</v>
      </c>
      <c r="DF85" s="95">
        <v>0</v>
      </c>
      <c r="DG85" s="95">
        <v>0</v>
      </c>
      <c r="DH85" s="103">
        <v>0</v>
      </c>
    </row>
    <row r="86" spans="1:112" s="89" customFormat="1" ht="15" customHeight="1">
      <c r="A86" s="96" t="s">
        <v>2091</v>
      </c>
      <c r="B86" s="97"/>
      <c r="C86" s="97"/>
      <c r="D86" s="97" t="s">
        <v>1972</v>
      </c>
      <c r="E86" s="95">
        <v>7266845.27</v>
      </c>
      <c r="F86" s="95">
        <v>6596938.69</v>
      </c>
      <c r="G86" s="95">
        <v>1491782</v>
      </c>
      <c r="H86" s="95">
        <v>1761861.5</v>
      </c>
      <c r="I86" s="95">
        <v>1154445</v>
      </c>
      <c r="J86" s="95">
        <v>0</v>
      </c>
      <c r="K86" s="95">
        <v>0</v>
      </c>
      <c r="L86" s="95">
        <v>0</v>
      </c>
      <c r="M86" s="95">
        <v>0</v>
      </c>
      <c r="N86" s="95">
        <v>470281.8</v>
      </c>
      <c r="O86" s="95">
        <v>114771.01</v>
      </c>
      <c r="P86" s="95">
        <v>10367.25</v>
      </c>
      <c r="Q86" s="95">
        <v>654486</v>
      </c>
      <c r="R86" s="95">
        <v>0</v>
      </c>
      <c r="S86" s="95">
        <v>938944.13</v>
      </c>
      <c r="T86" s="95">
        <v>438024.06</v>
      </c>
      <c r="U86" s="95">
        <v>91671.69</v>
      </c>
      <c r="V86" s="95">
        <v>0</v>
      </c>
      <c r="W86" s="95">
        <v>0</v>
      </c>
      <c r="X86" s="95">
        <v>555</v>
      </c>
      <c r="Y86" s="95">
        <v>0</v>
      </c>
      <c r="Z86" s="95">
        <v>17028.08</v>
      </c>
      <c r="AA86" s="95">
        <v>19215.08</v>
      </c>
      <c r="AB86" s="95">
        <v>32230</v>
      </c>
      <c r="AC86" s="95">
        <v>0</v>
      </c>
      <c r="AD86" s="95">
        <v>0</v>
      </c>
      <c r="AE86" s="95">
        <v>0</v>
      </c>
      <c r="AF86" s="95">
        <v>3062.2</v>
      </c>
      <c r="AG86" s="95">
        <v>0</v>
      </c>
      <c r="AH86" s="95">
        <v>0</v>
      </c>
      <c r="AI86" s="95">
        <v>465</v>
      </c>
      <c r="AJ86" s="95">
        <v>0</v>
      </c>
      <c r="AK86" s="95">
        <v>211</v>
      </c>
      <c r="AL86" s="95">
        <v>0</v>
      </c>
      <c r="AM86" s="95">
        <v>0</v>
      </c>
      <c r="AN86" s="95">
        <v>0</v>
      </c>
      <c r="AO86" s="95">
        <v>150</v>
      </c>
      <c r="AP86" s="95">
        <v>40000</v>
      </c>
      <c r="AQ86" s="95">
        <v>93810.06</v>
      </c>
      <c r="AR86" s="95">
        <v>126265</v>
      </c>
      <c r="AS86" s="95">
        <v>0</v>
      </c>
      <c r="AT86" s="95">
        <v>0</v>
      </c>
      <c r="AU86" s="95">
        <v>13360.95</v>
      </c>
      <c r="AV86" s="95">
        <v>231882.52</v>
      </c>
      <c r="AW86" s="95">
        <v>0</v>
      </c>
      <c r="AX86" s="95">
        <v>13807.9</v>
      </c>
      <c r="AY86" s="95">
        <v>0</v>
      </c>
      <c r="AZ86" s="95">
        <v>159166</v>
      </c>
      <c r="BA86" s="95">
        <v>42543.22</v>
      </c>
      <c r="BB86" s="95">
        <v>0</v>
      </c>
      <c r="BC86" s="95">
        <v>0</v>
      </c>
      <c r="BD86" s="95">
        <v>0</v>
      </c>
      <c r="BE86" s="95">
        <v>15265.4</v>
      </c>
      <c r="BF86" s="95">
        <v>0</v>
      </c>
      <c r="BG86" s="95">
        <v>0</v>
      </c>
      <c r="BH86" s="95">
        <v>1100</v>
      </c>
      <c r="BI86" s="95">
        <v>0</v>
      </c>
      <c r="BJ86" s="95">
        <v>0</v>
      </c>
      <c r="BK86" s="95">
        <v>0</v>
      </c>
      <c r="BL86" s="95">
        <v>0</v>
      </c>
      <c r="BM86" s="95">
        <v>0</v>
      </c>
      <c r="BN86" s="99" t="s">
        <v>1967</v>
      </c>
      <c r="BO86" s="99" t="s">
        <v>1967</v>
      </c>
      <c r="BP86" s="99" t="s">
        <v>1967</v>
      </c>
      <c r="BQ86" s="99" t="s">
        <v>1967</v>
      </c>
      <c r="BR86" s="99" t="s">
        <v>1967</v>
      </c>
      <c r="BS86" s="99" t="s">
        <v>1967</v>
      </c>
      <c r="BT86" s="99" t="s">
        <v>1967</v>
      </c>
      <c r="BU86" s="99" t="s">
        <v>1967</v>
      </c>
      <c r="BV86" s="99" t="s">
        <v>1967</v>
      </c>
      <c r="BW86" s="99" t="s">
        <v>1967</v>
      </c>
      <c r="BX86" s="99" t="s">
        <v>1967</v>
      </c>
      <c r="BY86" s="99" t="s">
        <v>1967</v>
      </c>
      <c r="BZ86" s="99" t="s">
        <v>1967</v>
      </c>
      <c r="CA86" s="95">
        <v>0</v>
      </c>
      <c r="CB86" s="95">
        <v>0</v>
      </c>
      <c r="CC86" s="95">
        <v>0</v>
      </c>
      <c r="CD86" s="95">
        <v>0</v>
      </c>
      <c r="CE86" s="95">
        <v>0</v>
      </c>
      <c r="CF86" s="95">
        <v>0</v>
      </c>
      <c r="CG86" s="95">
        <v>0</v>
      </c>
      <c r="CH86" s="95">
        <v>0</v>
      </c>
      <c r="CI86" s="95">
        <v>0</v>
      </c>
      <c r="CJ86" s="95">
        <v>0</v>
      </c>
      <c r="CK86" s="95">
        <v>0</v>
      </c>
      <c r="CL86" s="95">
        <v>0</v>
      </c>
      <c r="CM86" s="95">
        <v>0</v>
      </c>
      <c r="CN86" s="95">
        <v>0</v>
      </c>
      <c r="CO86" s="95">
        <v>0</v>
      </c>
      <c r="CP86" s="95">
        <v>0</v>
      </c>
      <c r="CQ86" s="95">
        <v>0</v>
      </c>
      <c r="CR86" s="99" t="s">
        <v>1967</v>
      </c>
      <c r="CS86" s="99" t="s">
        <v>1967</v>
      </c>
      <c r="CT86" s="99" t="s">
        <v>1967</v>
      </c>
      <c r="CU86" s="95">
        <v>0</v>
      </c>
      <c r="CV86" s="95">
        <v>0</v>
      </c>
      <c r="CW86" s="95">
        <v>0</v>
      </c>
      <c r="CX86" s="95">
        <v>0</v>
      </c>
      <c r="CY86" s="95">
        <v>0</v>
      </c>
      <c r="CZ86" s="95">
        <v>0</v>
      </c>
      <c r="DA86" s="99" t="s">
        <v>1967</v>
      </c>
      <c r="DB86" s="99" t="s">
        <v>1967</v>
      </c>
      <c r="DC86" s="99" t="s">
        <v>1967</v>
      </c>
      <c r="DD86" s="95">
        <v>0</v>
      </c>
      <c r="DE86" s="95">
        <v>0</v>
      </c>
      <c r="DF86" s="95">
        <v>0</v>
      </c>
      <c r="DG86" s="95">
        <v>0</v>
      </c>
      <c r="DH86" s="103">
        <v>0</v>
      </c>
    </row>
    <row r="87" spans="1:112" s="89" customFormat="1" ht="15" customHeight="1">
      <c r="A87" s="96" t="s">
        <v>2092</v>
      </c>
      <c r="B87" s="97"/>
      <c r="C87" s="97"/>
      <c r="D87" s="97" t="s">
        <v>2093</v>
      </c>
      <c r="E87" s="95">
        <v>1719041.8</v>
      </c>
      <c r="F87" s="95">
        <v>1374227.1</v>
      </c>
      <c r="G87" s="95">
        <v>467260.4</v>
      </c>
      <c r="H87" s="95">
        <v>339354.7</v>
      </c>
      <c r="I87" s="95">
        <v>150300</v>
      </c>
      <c r="J87" s="95">
        <v>18800</v>
      </c>
      <c r="K87" s="95">
        <v>109480</v>
      </c>
      <c r="L87" s="95">
        <v>4600</v>
      </c>
      <c r="M87" s="95">
        <v>0</v>
      </c>
      <c r="N87" s="95">
        <v>70100</v>
      </c>
      <c r="O87" s="95">
        <v>0</v>
      </c>
      <c r="P87" s="95">
        <v>0</v>
      </c>
      <c r="Q87" s="95">
        <v>133332</v>
      </c>
      <c r="R87" s="95">
        <v>0</v>
      </c>
      <c r="S87" s="95">
        <v>81000</v>
      </c>
      <c r="T87" s="95">
        <v>213188</v>
      </c>
      <c r="U87" s="95">
        <v>12234.95</v>
      </c>
      <c r="V87" s="95">
        <v>0</v>
      </c>
      <c r="W87" s="95">
        <v>0</v>
      </c>
      <c r="X87" s="95">
        <v>38.65</v>
      </c>
      <c r="Y87" s="95">
        <v>0</v>
      </c>
      <c r="Z87" s="95">
        <v>6862</v>
      </c>
      <c r="AA87" s="95">
        <v>6138</v>
      </c>
      <c r="AB87" s="95">
        <v>1800</v>
      </c>
      <c r="AC87" s="95">
        <v>0</v>
      </c>
      <c r="AD87" s="95">
        <v>0</v>
      </c>
      <c r="AE87" s="95">
        <v>0</v>
      </c>
      <c r="AF87" s="95">
        <v>0</v>
      </c>
      <c r="AG87" s="95">
        <v>0</v>
      </c>
      <c r="AH87" s="95">
        <v>0</v>
      </c>
      <c r="AI87" s="95">
        <v>0</v>
      </c>
      <c r="AJ87" s="95">
        <v>0</v>
      </c>
      <c r="AK87" s="95">
        <v>349</v>
      </c>
      <c r="AL87" s="95">
        <v>0</v>
      </c>
      <c r="AM87" s="95">
        <v>14867.9</v>
      </c>
      <c r="AN87" s="95">
        <v>0</v>
      </c>
      <c r="AO87" s="95">
        <v>0</v>
      </c>
      <c r="AP87" s="95">
        <v>6400</v>
      </c>
      <c r="AQ87" s="95">
        <v>15400</v>
      </c>
      <c r="AR87" s="95">
        <v>135493.45</v>
      </c>
      <c r="AS87" s="95">
        <v>600</v>
      </c>
      <c r="AT87" s="95">
        <v>0</v>
      </c>
      <c r="AU87" s="95">
        <v>13004.05</v>
      </c>
      <c r="AV87" s="95">
        <v>131626.7</v>
      </c>
      <c r="AW87" s="95">
        <v>9417.58</v>
      </c>
      <c r="AX87" s="95">
        <v>0</v>
      </c>
      <c r="AY87" s="95">
        <v>0</v>
      </c>
      <c r="AZ87" s="95">
        <v>0</v>
      </c>
      <c r="BA87" s="95">
        <v>105400</v>
      </c>
      <c r="BB87" s="95">
        <v>0</v>
      </c>
      <c r="BC87" s="95">
        <v>0</v>
      </c>
      <c r="BD87" s="95">
        <v>0</v>
      </c>
      <c r="BE87" s="95">
        <v>16809.12</v>
      </c>
      <c r="BF87" s="95">
        <v>0</v>
      </c>
      <c r="BG87" s="95">
        <v>0</v>
      </c>
      <c r="BH87" s="95">
        <v>0</v>
      </c>
      <c r="BI87" s="95">
        <v>0</v>
      </c>
      <c r="BJ87" s="95">
        <v>0</v>
      </c>
      <c r="BK87" s="95">
        <v>0</v>
      </c>
      <c r="BL87" s="95">
        <v>0</v>
      </c>
      <c r="BM87" s="95">
        <v>0</v>
      </c>
      <c r="BN87" s="99" t="s">
        <v>1967</v>
      </c>
      <c r="BO87" s="99" t="s">
        <v>1967</v>
      </c>
      <c r="BP87" s="99" t="s">
        <v>1967</v>
      </c>
      <c r="BQ87" s="99" t="s">
        <v>1967</v>
      </c>
      <c r="BR87" s="99" t="s">
        <v>1967</v>
      </c>
      <c r="BS87" s="99" t="s">
        <v>1967</v>
      </c>
      <c r="BT87" s="99" t="s">
        <v>1967</v>
      </c>
      <c r="BU87" s="99" t="s">
        <v>1967</v>
      </c>
      <c r="BV87" s="99" t="s">
        <v>1967</v>
      </c>
      <c r="BW87" s="99" t="s">
        <v>1967</v>
      </c>
      <c r="BX87" s="99" t="s">
        <v>1967</v>
      </c>
      <c r="BY87" s="99" t="s">
        <v>1967</v>
      </c>
      <c r="BZ87" s="99" t="s">
        <v>1967</v>
      </c>
      <c r="CA87" s="95">
        <v>0</v>
      </c>
      <c r="CB87" s="95">
        <v>0</v>
      </c>
      <c r="CC87" s="95">
        <v>0</v>
      </c>
      <c r="CD87" s="95">
        <v>0</v>
      </c>
      <c r="CE87" s="95">
        <v>0</v>
      </c>
      <c r="CF87" s="95">
        <v>0</v>
      </c>
      <c r="CG87" s="95">
        <v>0</v>
      </c>
      <c r="CH87" s="95">
        <v>0</v>
      </c>
      <c r="CI87" s="95">
        <v>0</v>
      </c>
      <c r="CJ87" s="95">
        <v>0</v>
      </c>
      <c r="CK87" s="95">
        <v>0</v>
      </c>
      <c r="CL87" s="95">
        <v>0</v>
      </c>
      <c r="CM87" s="95">
        <v>0</v>
      </c>
      <c r="CN87" s="95">
        <v>0</v>
      </c>
      <c r="CO87" s="95">
        <v>0</v>
      </c>
      <c r="CP87" s="95">
        <v>0</v>
      </c>
      <c r="CQ87" s="95">
        <v>0</v>
      </c>
      <c r="CR87" s="99" t="s">
        <v>1967</v>
      </c>
      <c r="CS87" s="99" t="s">
        <v>1967</v>
      </c>
      <c r="CT87" s="99" t="s">
        <v>1967</v>
      </c>
      <c r="CU87" s="95">
        <v>0</v>
      </c>
      <c r="CV87" s="95">
        <v>0</v>
      </c>
      <c r="CW87" s="95">
        <v>0</v>
      </c>
      <c r="CX87" s="95">
        <v>0</v>
      </c>
      <c r="CY87" s="95">
        <v>0</v>
      </c>
      <c r="CZ87" s="95">
        <v>0</v>
      </c>
      <c r="DA87" s="99" t="s">
        <v>1967</v>
      </c>
      <c r="DB87" s="99" t="s">
        <v>1967</v>
      </c>
      <c r="DC87" s="99" t="s">
        <v>1967</v>
      </c>
      <c r="DD87" s="95">
        <v>0</v>
      </c>
      <c r="DE87" s="95">
        <v>0</v>
      </c>
      <c r="DF87" s="95">
        <v>0</v>
      </c>
      <c r="DG87" s="95">
        <v>0</v>
      </c>
      <c r="DH87" s="103">
        <v>0</v>
      </c>
    </row>
    <row r="88" spans="1:112" s="89" customFormat="1" ht="15" customHeight="1">
      <c r="A88" s="96" t="s">
        <v>2094</v>
      </c>
      <c r="B88" s="97"/>
      <c r="C88" s="97"/>
      <c r="D88" s="97" t="s">
        <v>2095</v>
      </c>
      <c r="E88" s="95">
        <v>1779446.44</v>
      </c>
      <c r="F88" s="95">
        <v>1678211.44</v>
      </c>
      <c r="G88" s="95">
        <v>562065.8</v>
      </c>
      <c r="H88" s="95">
        <v>281398</v>
      </c>
      <c r="I88" s="95">
        <v>184100</v>
      </c>
      <c r="J88" s="95">
        <v>42200</v>
      </c>
      <c r="K88" s="95">
        <v>96480</v>
      </c>
      <c r="L88" s="95">
        <v>9603.64</v>
      </c>
      <c r="M88" s="95">
        <v>0</v>
      </c>
      <c r="N88" s="95">
        <v>68434</v>
      </c>
      <c r="O88" s="95">
        <v>9000</v>
      </c>
      <c r="P88" s="95">
        <v>2700</v>
      </c>
      <c r="Q88" s="95">
        <v>130020</v>
      </c>
      <c r="R88" s="95">
        <v>0</v>
      </c>
      <c r="S88" s="95">
        <v>292210</v>
      </c>
      <c r="T88" s="95">
        <v>72935</v>
      </c>
      <c r="U88" s="95">
        <v>1258</v>
      </c>
      <c r="V88" s="95">
        <v>300</v>
      </c>
      <c r="W88" s="95">
        <v>0</v>
      </c>
      <c r="X88" s="95">
        <v>0</v>
      </c>
      <c r="Y88" s="95">
        <v>0</v>
      </c>
      <c r="Z88" s="95">
        <v>17932</v>
      </c>
      <c r="AA88" s="95">
        <v>5500</v>
      </c>
      <c r="AB88" s="95">
        <v>6900</v>
      </c>
      <c r="AC88" s="95">
        <v>0</v>
      </c>
      <c r="AD88" s="95">
        <v>0</v>
      </c>
      <c r="AE88" s="95">
        <v>0</v>
      </c>
      <c r="AF88" s="95">
        <v>0</v>
      </c>
      <c r="AG88" s="95">
        <v>0</v>
      </c>
      <c r="AH88" s="95">
        <v>0</v>
      </c>
      <c r="AI88" s="95">
        <v>0</v>
      </c>
      <c r="AJ88" s="95">
        <v>0</v>
      </c>
      <c r="AK88" s="95">
        <v>0</v>
      </c>
      <c r="AL88" s="95">
        <v>0</v>
      </c>
      <c r="AM88" s="95">
        <v>0</v>
      </c>
      <c r="AN88" s="95">
        <v>0</v>
      </c>
      <c r="AO88" s="95">
        <v>0</v>
      </c>
      <c r="AP88" s="95">
        <v>8300</v>
      </c>
      <c r="AQ88" s="95">
        <v>19100</v>
      </c>
      <c r="AR88" s="95">
        <v>0</v>
      </c>
      <c r="AS88" s="95">
        <v>0</v>
      </c>
      <c r="AT88" s="95">
        <v>0</v>
      </c>
      <c r="AU88" s="95">
        <v>13645</v>
      </c>
      <c r="AV88" s="95">
        <v>28300</v>
      </c>
      <c r="AW88" s="95">
        <v>0</v>
      </c>
      <c r="AX88" s="95">
        <v>600</v>
      </c>
      <c r="AY88" s="95">
        <v>0</v>
      </c>
      <c r="AZ88" s="95">
        <v>0</v>
      </c>
      <c r="BA88" s="95">
        <v>7700</v>
      </c>
      <c r="BB88" s="95">
        <v>0</v>
      </c>
      <c r="BC88" s="95">
        <v>0</v>
      </c>
      <c r="BD88" s="95">
        <v>0</v>
      </c>
      <c r="BE88" s="95">
        <v>19100</v>
      </c>
      <c r="BF88" s="95">
        <v>0</v>
      </c>
      <c r="BG88" s="95">
        <v>0</v>
      </c>
      <c r="BH88" s="95">
        <v>900</v>
      </c>
      <c r="BI88" s="95">
        <v>0</v>
      </c>
      <c r="BJ88" s="95">
        <v>0</v>
      </c>
      <c r="BK88" s="95">
        <v>0</v>
      </c>
      <c r="BL88" s="95">
        <v>0</v>
      </c>
      <c r="BM88" s="95">
        <v>0</v>
      </c>
      <c r="BN88" s="99" t="s">
        <v>1967</v>
      </c>
      <c r="BO88" s="99" t="s">
        <v>1967</v>
      </c>
      <c r="BP88" s="99" t="s">
        <v>1967</v>
      </c>
      <c r="BQ88" s="99" t="s">
        <v>1967</v>
      </c>
      <c r="BR88" s="99" t="s">
        <v>1967</v>
      </c>
      <c r="BS88" s="99" t="s">
        <v>1967</v>
      </c>
      <c r="BT88" s="99" t="s">
        <v>1967</v>
      </c>
      <c r="BU88" s="99" t="s">
        <v>1967</v>
      </c>
      <c r="BV88" s="99" t="s">
        <v>1967</v>
      </c>
      <c r="BW88" s="99" t="s">
        <v>1967</v>
      </c>
      <c r="BX88" s="99" t="s">
        <v>1967</v>
      </c>
      <c r="BY88" s="99" t="s">
        <v>1967</v>
      </c>
      <c r="BZ88" s="99" t="s">
        <v>1967</v>
      </c>
      <c r="CA88" s="95">
        <v>0</v>
      </c>
      <c r="CB88" s="95">
        <v>0</v>
      </c>
      <c r="CC88" s="95">
        <v>0</v>
      </c>
      <c r="CD88" s="95">
        <v>0</v>
      </c>
      <c r="CE88" s="95">
        <v>0</v>
      </c>
      <c r="CF88" s="95">
        <v>0</v>
      </c>
      <c r="CG88" s="95">
        <v>0</v>
      </c>
      <c r="CH88" s="95">
        <v>0</v>
      </c>
      <c r="CI88" s="95">
        <v>0</v>
      </c>
      <c r="CJ88" s="95">
        <v>0</v>
      </c>
      <c r="CK88" s="95">
        <v>0</v>
      </c>
      <c r="CL88" s="95">
        <v>0</v>
      </c>
      <c r="CM88" s="95">
        <v>0</v>
      </c>
      <c r="CN88" s="95">
        <v>0</v>
      </c>
      <c r="CO88" s="95">
        <v>0</v>
      </c>
      <c r="CP88" s="95">
        <v>0</v>
      </c>
      <c r="CQ88" s="95">
        <v>0</v>
      </c>
      <c r="CR88" s="99" t="s">
        <v>1967</v>
      </c>
      <c r="CS88" s="99" t="s">
        <v>1967</v>
      </c>
      <c r="CT88" s="99" t="s">
        <v>1967</v>
      </c>
      <c r="CU88" s="95">
        <v>0</v>
      </c>
      <c r="CV88" s="95">
        <v>0</v>
      </c>
      <c r="CW88" s="95">
        <v>0</v>
      </c>
      <c r="CX88" s="95">
        <v>0</v>
      </c>
      <c r="CY88" s="95">
        <v>0</v>
      </c>
      <c r="CZ88" s="95">
        <v>0</v>
      </c>
      <c r="DA88" s="99" t="s">
        <v>1967</v>
      </c>
      <c r="DB88" s="99" t="s">
        <v>1967</v>
      </c>
      <c r="DC88" s="99" t="s">
        <v>1967</v>
      </c>
      <c r="DD88" s="95">
        <v>0</v>
      </c>
      <c r="DE88" s="95">
        <v>0</v>
      </c>
      <c r="DF88" s="95">
        <v>0</v>
      </c>
      <c r="DG88" s="95">
        <v>0</v>
      </c>
      <c r="DH88" s="103">
        <v>0</v>
      </c>
    </row>
    <row r="89" spans="1:112" s="89" customFormat="1" ht="15" customHeight="1">
      <c r="A89" s="96" t="s">
        <v>2096</v>
      </c>
      <c r="B89" s="97"/>
      <c r="C89" s="97"/>
      <c r="D89" s="97" t="s">
        <v>2097</v>
      </c>
      <c r="E89" s="95">
        <v>1779446.44</v>
      </c>
      <c r="F89" s="95">
        <v>1678211.44</v>
      </c>
      <c r="G89" s="95">
        <v>562065.8</v>
      </c>
      <c r="H89" s="95">
        <v>281398</v>
      </c>
      <c r="I89" s="95">
        <v>184100</v>
      </c>
      <c r="J89" s="95">
        <v>42200</v>
      </c>
      <c r="K89" s="95">
        <v>96480</v>
      </c>
      <c r="L89" s="95">
        <v>9603.64</v>
      </c>
      <c r="M89" s="95">
        <v>0</v>
      </c>
      <c r="N89" s="95">
        <v>68434</v>
      </c>
      <c r="O89" s="95">
        <v>9000</v>
      </c>
      <c r="P89" s="95">
        <v>2700</v>
      </c>
      <c r="Q89" s="95">
        <v>130020</v>
      </c>
      <c r="R89" s="95">
        <v>0</v>
      </c>
      <c r="S89" s="95">
        <v>292210</v>
      </c>
      <c r="T89" s="95">
        <v>72935</v>
      </c>
      <c r="U89" s="95">
        <v>1258</v>
      </c>
      <c r="V89" s="95">
        <v>300</v>
      </c>
      <c r="W89" s="95">
        <v>0</v>
      </c>
      <c r="X89" s="95">
        <v>0</v>
      </c>
      <c r="Y89" s="95">
        <v>0</v>
      </c>
      <c r="Z89" s="95">
        <v>17932</v>
      </c>
      <c r="AA89" s="95">
        <v>5500</v>
      </c>
      <c r="AB89" s="95">
        <v>6900</v>
      </c>
      <c r="AC89" s="95">
        <v>0</v>
      </c>
      <c r="AD89" s="95">
        <v>0</v>
      </c>
      <c r="AE89" s="95">
        <v>0</v>
      </c>
      <c r="AF89" s="95">
        <v>0</v>
      </c>
      <c r="AG89" s="95">
        <v>0</v>
      </c>
      <c r="AH89" s="95">
        <v>0</v>
      </c>
      <c r="AI89" s="95">
        <v>0</v>
      </c>
      <c r="AJ89" s="95">
        <v>0</v>
      </c>
      <c r="AK89" s="95">
        <v>0</v>
      </c>
      <c r="AL89" s="95">
        <v>0</v>
      </c>
      <c r="AM89" s="95">
        <v>0</v>
      </c>
      <c r="AN89" s="95">
        <v>0</v>
      </c>
      <c r="AO89" s="95">
        <v>0</v>
      </c>
      <c r="AP89" s="95">
        <v>8300</v>
      </c>
      <c r="AQ89" s="95">
        <v>19100</v>
      </c>
      <c r="AR89" s="95">
        <v>0</v>
      </c>
      <c r="AS89" s="95">
        <v>0</v>
      </c>
      <c r="AT89" s="95">
        <v>0</v>
      </c>
      <c r="AU89" s="95">
        <v>13645</v>
      </c>
      <c r="AV89" s="95">
        <v>28300</v>
      </c>
      <c r="AW89" s="95">
        <v>0</v>
      </c>
      <c r="AX89" s="95">
        <v>600</v>
      </c>
      <c r="AY89" s="95">
        <v>0</v>
      </c>
      <c r="AZ89" s="95">
        <v>0</v>
      </c>
      <c r="BA89" s="95">
        <v>7700</v>
      </c>
      <c r="BB89" s="95">
        <v>0</v>
      </c>
      <c r="BC89" s="95">
        <v>0</v>
      </c>
      <c r="BD89" s="95">
        <v>0</v>
      </c>
      <c r="BE89" s="95">
        <v>19100</v>
      </c>
      <c r="BF89" s="95">
        <v>0</v>
      </c>
      <c r="BG89" s="95">
        <v>0</v>
      </c>
      <c r="BH89" s="95">
        <v>900</v>
      </c>
      <c r="BI89" s="95">
        <v>0</v>
      </c>
      <c r="BJ89" s="95">
        <v>0</v>
      </c>
      <c r="BK89" s="95">
        <v>0</v>
      </c>
      <c r="BL89" s="95">
        <v>0</v>
      </c>
      <c r="BM89" s="95">
        <v>0</v>
      </c>
      <c r="BN89" s="99" t="s">
        <v>1967</v>
      </c>
      <c r="BO89" s="99" t="s">
        <v>1967</v>
      </c>
      <c r="BP89" s="99" t="s">
        <v>1967</v>
      </c>
      <c r="BQ89" s="99" t="s">
        <v>1967</v>
      </c>
      <c r="BR89" s="99" t="s">
        <v>1967</v>
      </c>
      <c r="BS89" s="99" t="s">
        <v>1967</v>
      </c>
      <c r="BT89" s="99" t="s">
        <v>1967</v>
      </c>
      <c r="BU89" s="99" t="s">
        <v>1967</v>
      </c>
      <c r="BV89" s="99" t="s">
        <v>1967</v>
      </c>
      <c r="BW89" s="99" t="s">
        <v>1967</v>
      </c>
      <c r="BX89" s="99" t="s">
        <v>1967</v>
      </c>
      <c r="BY89" s="99" t="s">
        <v>1967</v>
      </c>
      <c r="BZ89" s="99" t="s">
        <v>1967</v>
      </c>
      <c r="CA89" s="95">
        <v>0</v>
      </c>
      <c r="CB89" s="95">
        <v>0</v>
      </c>
      <c r="CC89" s="95">
        <v>0</v>
      </c>
      <c r="CD89" s="95">
        <v>0</v>
      </c>
      <c r="CE89" s="95">
        <v>0</v>
      </c>
      <c r="CF89" s="95">
        <v>0</v>
      </c>
      <c r="CG89" s="95">
        <v>0</v>
      </c>
      <c r="CH89" s="95">
        <v>0</v>
      </c>
      <c r="CI89" s="95">
        <v>0</v>
      </c>
      <c r="CJ89" s="95">
        <v>0</v>
      </c>
      <c r="CK89" s="95">
        <v>0</v>
      </c>
      <c r="CL89" s="95">
        <v>0</v>
      </c>
      <c r="CM89" s="95">
        <v>0</v>
      </c>
      <c r="CN89" s="95">
        <v>0</v>
      </c>
      <c r="CO89" s="95">
        <v>0</v>
      </c>
      <c r="CP89" s="95">
        <v>0</v>
      </c>
      <c r="CQ89" s="95">
        <v>0</v>
      </c>
      <c r="CR89" s="99" t="s">
        <v>1967</v>
      </c>
      <c r="CS89" s="99" t="s">
        <v>1967</v>
      </c>
      <c r="CT89" s="99" t="s">
        <v>1967</v>
      </c>
      <c r="CU89" s="95">
        <v>0</v>
      </c>
      <c r="CV89" s="95">
        <v>0</v>
      </c>
      <c r="CW89" s="95">
        <v>0</v>
      </c>
      <c r="CX89" s="95">
        <v>0</v>
      </c>
      <c r="CY89" s="95">
        <v>0</v>
      </c>
      <c r="CZ89" s="95">
        <v>0</v>
      </c>
      <c r="DA89" s="99" t="s">
        <v>1967</v>
      </c>
      <c r="DB89" s="99" t="s">
        <v>1967</v>
      </c>
      <c r="DC89" s="99" t="s">
        <v>1967</v>
      </c>
      <c r="DD89" s="95">
        <v>0</v>
      </c>
      <c r="DE89" s="95">
        <v>0</v>
      </c>
      <c r="DF89" s="95">
        <v>0</v>
      </c>
      <c r="DG89" s="95">
        <v>0</v>
      </c>
      <c r="DH89" s="103">
        <v>0</v>
      </c>
    </row>
    <row r="90" spans="1:112" s="89" customFormat="1" ht="15" customHeight="1">
      <c r="A90" s="96" t="s">
        <v>2098</v>
      </c>
      <c r="B90" s="97"/>
      <c r="C90" s="97"/>
      <c r="D90" s="97" t="s">
        <v>1094</v>
      </c>
      <c r="E90" s="95">
        <v>145981480.36</v>
      </c>
      <c r="F90" s="95">
        <v>143757218.26</v>
      </c>
      <c r="G90" s="95">
        <v>2164238.58</v>
      </c>
      <c r="H90" s="95">
        <v>1380902.23</v>
      </c>
      <c r="I90" s="95">
        <v>578470</v>
      </c>
      <c r="J90" s="95">
        <v>32900</v>
      </c>
      <c r="K90" s="95">
        <v>516265</v>
      </c>
      <c r="L90" s="95">
        <v>32115990.23</v>
      </c>
      <c r="M90" s="95">
        <v>2320113.18</v>
      </c>
      <c r="N90" s="95">
        <v>608003.71</v>
      </c>
      <c r="O90" s="95">
        <v>109947.16</v>
      </c>
      <c r="P90" s="95">
        <v>21556.06</v>
      </c>
      <c r="Q90" s="95">
        <v>650367.02</v>
      </c>
      <c r="R90" s="95">
        <v>0</v>
      </c>
      <c r="S90" s="95">
        <v>103258465.09</v>
      </c>
      <c r="T90" s="95">
        <v>1426217.64</v>
      </c>
      <c r="U90" s="95">
        <v>264254.74</v>
      </c>
      <c r="V90" s="95">
        <v>15490</v>
      </c>
      <c r="W90" s="95">
        <v>15000</v>
      </c>
      <c r="X90" s="95">
        <v>1620</v>
      </c>
      <c r="Y90" s="95">
        <v>0</v>
      </c>
      <c r="Z90" s="95">
        <v>29072.31</v>
      </c>
      <c r="AA90" s="95">
        <v>48177.93</v>
      </c>
      <c r="AB90" s="95">
        <v>70789.84</v>
      </c>
      <c r="AC90" s="95">
        <v>0</v>
      </c>
      <c r="AD90" s="95">
        <v>1437</v>
      </c>
      <c r="AE90" s="95">
        <v>0</v>
      </c>
      <c r="AF90" s="95">
        <v>135155</v>
      </c>
      <c r="AG90" s="95">
        <v>0</v>
      </c>
      <c r="AH90" s="95">
        <v>0</v>
      </c>
      <c r="AI90" s="95">
        <v>100</v>
      </c>
      <c r="AJ90" s="95">
        <v>0</v>
      </c>
      <c r="AK90" s="95">
        <v>0</v>
      </c>
      <c r="AL90" s="95">
        <v>0</v>
      </c>
      <c r="AM90" s="95">
        <v>0</v>
      </c>
      <c r="AN90" s="95">
        <v>25889.5</v>
      </c>
      <c r="AO90" s="95">
        <v>0</v>
      </c>
      <c r="AP90" s="95">
        <v>59800</v>
      </c>
      <c r="AQ90" s="95">
        <v>99939.55</v>
      </c>
      <c r="AR90" s="95">
        <v>272389.65</v>
      </c>
      <c r="AS90" s="95">
        <v>118013.25</v>
      </c>
      <c r="AT90" s="95">
        <v>0</v>
      </c>
      <c r="AU90" s="95">
        <v>269088.87</v>
      </c>
      <c r="AV90" s="95">
        <v>752564.46</v>
      </c>
      <c r="AW90" s="95">
        <v>1000</v>
      </c>
      <c r="AX90" s="95">
        <v>58135.8</v>
      </c>
      <c r="AY90" s="95">
        <v>0</v>
      </c>
      <c r="AZ90" s="95">
        <v>190270</v>
      </c>
      <c r="BA90" s="95">
        <v>270603.1</v>
      </c>
      <c r="BB90" s="95">
        <v>0</v>
      </c>
      <c r="BC90" s="95">
        <v>0</v>
      </c>
      <c r="BD90" s="95">
        <v>0</v>
      </c>
      <c r="BE90" s="95">
        <v>124969</v>
      </c>
      <c r="BF90" s="95">
        <v>0</v>
      </c>
      <c r="BG90" s="95">
        <v>0</v>
      </c>
      <c r="BH90" s="95">
        <v>107586.56</v>
      </c>
      <c r="BI90" s="95">
        <v>0</v>
      </c>
      <c r="BJ90" s="95">
        <v>0</v>
      </c>
      <c r="BK90" s="95">
        <v>0</v>
      </c>
      <c r="BL90" s="95">
        <v>0</v>
      </c>
      <c r="BM90" s="95">
        <v>0</v>
      </c>
      <c r="BN90" s="99" t="s">
        <v>1967</v>
      </c>
      <c r="BO90" s="99" t="s">
        <v>1967</v>
      </c>
      <c r="BP90" s="99" t="s">
        <v>1967</v>
      </c>
      <c r="BQ90" s="99" t="s">
        <v>1967</v>
      </c>
      <c r="BR90" s="99" t="s">
        <v>1967</v>
      </c>
      <c r="BS90" s="99" t="s">
        <v>1967</v>
      </c>
      <c r="BT90" s="99" t="s">
        <v>1967</v>
      </c>
      <c r="BU90" s="99" t="s">
        <v>1967</v>
      </c>
      <c r="BV90" s="99" t="s">
        <v>1967</v>
      </c>
      <c r="BW90" s="99" t="s">
        <v>1967</v>
      </c>
      <c r="BX90" s="99" t="s">
        <v>1967</v>
      </c>
      <c r="BY90" s="99" t="s">
        <v>1967</v>
      </c>
      <c r="BZ90" s="99" t="s">
        <v>1967</v>
      </c>
      <c r="CA90" s="95">
        <v>45480</v>
      </c>
      <c r="CB90" s="95">
        <v>0</v>
      </c>
      <c r="CC90" s="95">
        <v>45480</v>
      </c>
      <c r="CD90" s="95">
        <v>0</v>
      </c>
      <c r="CE90" s="95">
        <v>0</v>
      </c>
      <c r="CF90" s="95">
        <v>0</v>
      </c>
      <c r="CG90" s="95">
        <v>0</v>
      </c>
      <c r="CH90" s="95">
        <v>0</v>
      </c>
      <c r="CI90" s="95">
        <v>0</v>
      </c>
      <c r="CJ90" s="95">
        <v>0</v>
      </c>
      <c r="CK90" s="95">
        <v>0</v>
      </c>
      <c r="CL90" s="95">
        <v>0</v>
      </c>
      <c r="CM90" s="95">
        <v>0</v>
      </c>
      <c r="CN90" s="95">
        <v>0</v>
      </c>
      <c r="CO90" s="95">
        <v>0</v>
      </c>
      <c r="CP90" s="95">
        <v>0</v>
      </c>
      <c r="CQ90" s="95">
        <v>0</v>
      </c>
      <c r="CR90" s="99" t="s">
        <v>1967</v>
      </c>
      <c r="CS90" s="99" t="s">
        <v>1967</v>
      </c>
      <c r="CT90" s="99" t="s">
        <v>1967</v>
      </c>
      <c r="CU90" s="95">
        <v>0</v>
      </c>
      <c r="CV90" s="95">
        <v>0</v>
      </c>
      <c r="CW90" s="95">
        <v>0</v>
      </c>
      <c r="CX90" s="95">
        <v>0</v>
      </c>
      <c r="CY90" s="95">
        <v>0</v>
      </c>
      <c r="CZ90" s="95">
        <v>0</v>
      </c>
      <c r="DA90" s="99" t="s">
        <v>1967</v>
      </c>
      <c r="DB90" s="99" t="s">
        <v>1967</v>
      </c>
      <c r="DC90" s="99" t="s">
        <v>1967</v>
      </c>
      <c r="DD90" s="95">
        <v>0</v>
      </c>
      <c r="DE90" s="95">
        <v>0</v>
      </c>
      <c r="DF90" s="95">
        <v>0</v>
      </c>
      <c r="DG90" s="95">
        <v>0</v>
      </c>
      <c r="DH90" s="103">
        <v>0</v>
      </c>
    </row>
    <row r="91" spans="1:112" s="89" customFormat="1" ht="15" customHeight="1">
      <c r="A91" s="96" t="s">
        <v>2099</v>
      </c>
      <c r="B91" s="97"/>
      <c r="C91" s="97"/>
      <c r="D91" s="97" t="s">
        <v>2100</v>
      </c>
      <c r="E91" s="95">
        <v>101708356.61</v>
      </c>
      <c r="F91" s="95">
        <v>101008685.43</v>
      </c>
      <c r="G91" s="95">
        <v>639835.4</v>
      </c>
      <c r="H91" s="95">
        <v>456444</v>
      </c>
      <c r="I91" s="95">
        <v>52977</v>
      </c>
      <c r="J91" s="95">
        <v>0</v>
      </c>
      <c r="K91" s="95">
        <v>151080</v>
      </c>
      <c r="L91" s="95">
        <v>0</v>
      </c>
      <c r="M91" s="95">
        <v>0</v>
      </c>
      <c r="N91" s="95">
        <v>176538.53</v>
      </c>
      <c r="O91" s="95">
        <v>47067.37</v>
      </c>
      <c r="P91" s="95">
        <v>4015.64</v>
      </c>
      <c r="Q91" s="95">
        <v>233887</v>
      </c>
      <c r="R91" s="95">
        <v>0</v>
      </c>
      <c r="S91" s="95">
        <v>99246840.49</v>
      </c>
      <c r="T91" s="95">
        <v>190307.52</v>
      </c>
      <c r="U91" s="95">
        <v>25491.8</v>
      </c>
      <c r="V91" s="95">
        <v>0</v>
      </c>
      <c r="W91" s="95">
        <v>0</v>
      </c>
      <c r="X91" s="95">
        <v>220</v>
      </c>
      <c r="Y91" s="95">
        <v>0</v>
      </c>
      <c r="Z91" s="95">
        <v>0</v>
      </c>
      <c r="AA91" s="95">
        <v>18377.58</v>
      </c>
      <c r="AB91" s="95">
        <v>0</v>
      </c>
      <c r="AC91" s="95">
        <v>0</v>
      </c>
      <c r="AD91" s="95">
        <v>0</v>
      </c>
      <c r="AE91" s="95">
        <v>0</v>
      </c>
      <c r="AF91" s="95">
        <v>0</v>
      </c>
      <c r="AG91" s="95">
        <v>0</v>
      </c>
      <c r="AH91" s="95">
        <v>0</v>
      </c>
      <c r="AI91" s="95">
        <v>0</v>
      </c>
      <c r="AJ91" s="95">
        <v>0</v>
      </c>
      <c r="AK91" s="95">
        <v>0</v>
      </c>
      <c r="AL91" s="95">
        <v>0</v>
      </c>
      <c r="AM91" s="95">
        <v>0</v>
      </c>
      <c r="AN91" s="95">
        <v>4450</v>
      </c>
      <c r="AO91" s="95">
        <v>0</v>
      </c>
      <c r="AP91" s="95">
        <v>13900</v>
      </c>
      <c r="AQ91" s="95">
        <v>18598</v>
      </c>
      <c r="AR91" s="95">
        <v>108874.14</v>
      </c>
      <c r="AS91" s="95">
        <v>0</v>
      </c>
      <c r="AT91" s="95">
        <v>0</v>
      </c>
      <c r="AU91" s="95">
        <v>396</v>
      </c>
      <c r="AV91" s="95">
        <v>509363.66</v>
      </c>
      <c r="AW91" s="95">
        <v>0</v>
      </c>
      <c r="AX91" s="95">
        <v>18100</v>
      </c>
      <c r="AY91" s="95">
        <v>0</v>
      </c>
      <c r="AZ91" s="95">
        <v>190270</v>
      </c>
      <c r="BA91" s="95">
        <v>198087.1</v>
      </c>
      <c r="BB91" s="95">
        <v>0</v>
      </c>
      <c r="BC91" s="95">
        <v>0</v>
      </c>
      <c r="BD91" s="95">
        <v>0</v>
      </c>
      <c r="BE91" s="95">
        <v>0</v>
      </c>
      <c r="BF91" s="95">
        <v>0</v>
      </c>
      <c r="BG91" s="95">
        <v>0</v>
      </c>
      <c r="BH91" s="95">
        <v>102906.56</v>
      </c>
      <c r="BI91" s="95">
        <v>0</v>
      </c>
      <c r="BJ91" s="95">
        <v>0</v>
      </c>
      <c r="BK91" s="95">
        <v>0</v>
      </c>
      <c r="BL91" s="95">
        <v>0</v>
      </c>
      <c r="BM91" s="95">
        <v>0</v>
      </c>
      <c r="BN91" s="99" t="s">
        <v>1967</v>
      </c>
      <c r="BO91" s="99" t="s">
        <v>1967</v>
      </c>
      <c r="BP91" s="99" t="s">
        <v>1967</v>
      </c>
      <c r="BQ91" s="99" t="s">
        <v>1967</v>
      </c>
      <c r="BR91" s="99" t="s">
        <v>1967</v>
      </c>
      <c r="BS91" s="99" t="s">
        <v>1967</v>
      </c>
      <c r="BT91" s="99" t="s">
        <v>1967</v>
      </c>
      <c r="BU91" s="99" t="s">
        <v>1967</v>
      </c>
      <c r="BV91" s="99" t="s">
        <v>1967</v>
      </c>
      <c r="BW91" s="99" t="s">
        <v>1967</v>
      </c>
      <c r="BX91" s="99" t="s">
        <v>1967</v>
      </c>
      <c r="BY91" s="99" t="s">
        <v>1967</v>
      </c>
      <c r="BZ91" s="99" t="s">
        <v>1967</v>
      </c>
      <c r="CA91" s="95">
        <v>0</v>
      </c>
      <c r="CB91" s="95">
        <v>0</v>
      </c>
      <c r="CC91" s="95">
        <v>0</v>
      </c>
      <c r="CD91" s="95">
        <v>0</v>
      </c>
      <c r="CE91" s="95">
        <v>0</v>
      </c>
      <c r="CF91" s="95">
        <v>0</v>
      </c>
      <c r="CG91" s="95">
        <v>0</v>
      </c>
      <c r="CH91" s="95">
        <v>0</v>
      </c>
      <c r="CI91" s="95">
        <v>0</v>
      </c>
      <c r="CJ91" s="95">
        <v>0</v>
      </c>
      <c r="CK91" s="95">
        <v>0</v>
      </c>
      <c r="CL91" s="95">
        <v>0</v>
      </c>
      <c r="CM91" s="95">
        <v>0</v>
      </c>
      <c r="CN91" s="95">
        <v>0</v>
      </c>
      <c r="CO91" s="95">
        <v>0</v>
      </c>
      <c r="CP91" s="95">
        <v>0</v>
      </c>
      <c r="CQ91" s="95">
        <v>0</v>
      </c>
      <c r="CR91" s="99" t="s">
        <v>1967</v>
      </c>
      <c r="CS91" s="99" t="s">
        <v>1967</v>
      </c>
      <c r="CT91" s="99" t="s">
        <v>1967</v>
      </c>
      <c r="CU91" s="95">
        <v>0</v>
      </c>
      <c r="CV91" s="95">
        <v>0</v>
      </c>
      <c r="CW91" s="95">
        <v>0</v>
      </c>
      <c r="CX91" s="95">
        <v>0</v>
      </c>
      <c r="CY91" s="95">
        <v>0</v>
      </c>
      <c r="CZ91" s="95">
        <v>0</v>
      </c>
      <c r="DA91" s="99" t="s">
        <v>1967</v>
      </c>
      <c r="DB91" s="99" t="s">
        <v>1967</v>
      </c>
      <c r="DC91" s="99" t="s">
        <v>1967</v>
      </c>
      <c r="DD91" s="95">
        <v>0</v>
      </c>
      <c r="DE91" s="95">
        <v>0</v>
      </c>
      <c r="DF91" s="95">
        <v>0</v>
      </c>
      <c r="DG91" s="95">
        <v>0</v>
      </c>
      <c r="DH91" s="103">
        <v>0</v>
      </c>
    </row>
    <row r="92" spans="1:112" s="89" customFormat="1" ht="15" customHeight="1">
      <c r="A92" s="96" t="s">
        <v>2101</v>
      </c>
      <c r="B92" s="97"/>
      <c r="C92" s="97"/>
      <c r="D92" s="97" t="s">
        <v>1972</v>
      </c>
      <c r="E92" s="95">
        <v>101708356.61</v>
      </c>
      <c r="F92" s="95">
        <v>101008685.43</v>
      </c>
      <c r="G92" s="95">
        <v>639835.4</v>
      </c>
      <c r="H92" s="95">
        <v>456444</v>
      </c>
      <c r="I92" s="95">
        <v>52977</v>
      </c>
      <c r="J92" s="95">
        <v>0</v>
      </c>
      <c r="K92" s="95">
        <v>151080</v>
      </c>
      <c r="L92" s="95">
        <v>0</v>
      </c>
      <c r="M92" s="95">
        <v>0</v>
      </c>
      <c r="N92" s="95">
        <v>176538.53</v>
      </c>
      <c r="O92" s="95">
        <v>47067.37</v>
      </c>
      <c r="P92" s="95">
        <v>4015.64</v>
      </c>
      <c r="Q92" s="95">
        <v>233887</v>
      </c>
      <c r="R92" s="95">
        <v>0</v>
      </c>
      <c r="S92" s="95">
        <v>99246840.49</v>
      </c>
      <c r="T92" s="95">
        <v>190307.52</v>
      </c>
      <c r="U92" s="95">
        <v>25491.8</v>
      </c>
      <c r="V92" s="95">
        <v>0</v>
      </c>
      <c r="W92" s="95">
        <v>0</v>
      </c>
      <c r="X92" s="95">
        <v>220</v>
      </c>
      <c r="Y92" s="95">
        <v>0</v>
      </c>
      <c r="Z92" s="95">
        <v>0</v>
      </c>
      <c r="AA92" s="95">
        <v>18377.58</v>
      </c>
      <c r="AB92" s="95">
        <v>0</v>
      </c>
      <c r="AC92" s="95">
        <v>0</v>
      </c>
      <c r="AD92" s="95">
        <v>0</v>
      </c>
      <c r="AE92" s="95">
        <v>0</v>
      </c>
      <c r="AF92" s="95">
        <v>0</v>
      </c>
      <c r="AG92" s="95">
        <v>0</v>
      </c>
      <c r="AH92" s="95">
        <v>0</v>
      </c>
      <c r="AI92" s="95">
        <v>0</v>
      </c>
      <c r="AJ92" s="95">
        <v>0</v>
      </c>
      <c r="AK92" s="95">
        <v>0</v>
      </c>
      <c r="AL92" s="95">
        <v>0</v>
      </c>
      <c r="AM92" s="95">
        <v>0</v>
      </c>
      <c r="AN92" s="95">
        <v>4450</v>
      </c>
      <c r="AO92" s="95">
        <v>0</v>
      </c>
      <c r="AP92" s="95">
        <v>13900</v>
      </c>
      <c r="AQ92" s="95">
        <v>18598</v>
      </c>
      <c r="AR92" s="95">
        <v>108874.14</v>
      </c>
      <c r="AS92" s="95">
        <v>0</v>
      </c>
      <c r="AT92" s="95">
        <v>0</v>
      </c>
      <c r="AU92" s="95">
        <v>396</v>
      </c>
      <c r="AV92" s="95">
        <v>509363.66</v>
      </c>
      <c r="AW92" s="95">
        <v>0</v>
      </c>
      <c r="AX92" s="95">
        <v>18100</v>
      </c>
      <c r="AY92" s="95">
        <v>0</v>
      </c>
      <c r="AZ92" s="95">
        <v>190270</v>
      </c>
      <c r="BA92" s="95">
        <v>198087.1</v>
      </c>
      <c r="BB92" s="95">
        <v>0</v>
      </c>
      <c r="BC92" s="95">
        <v>0</v>
      </c>
      <c r="BD92" s="95">
        <v>0</v>
      </c>
      <c r="BE92" s="95">
        <v>0</v>
      </c>
      <c r="BF92" s="95">
        <v>0</v>
      </c>
      <c r="BG92" s="95">
        <v>0</v>
      </c>
      <c r="BH92" s="95">
        <v>102906.56</v>
      </c>
      <c r="BI92" s="95">
        <v>0</v>
      </c>
      <c r="BJ92" s="95">
        <v>0</v>
      </c>
      <c r="BK92" s="95">
        <v>0</v>
      </c>
      <c r="BL92" s="95">
        <v>0</v>
      </c>
      <c r="BM92" s="95">
        <v>0</v>
      </c>
      <c r="BN92" s="99" t="s">
        <v>1967</v>
      </c>
      <c r="BO92" s="99" t="s">
        <v>1967</v>
      </c>
      <c r="BP92" s="99" t="s">
        <v>1967</v>
      </c>
      <c r="BQ92" s="99" t="s">
        <v>1967</v>
      </c>
      <c r="BR92" s="99" t="s">
        <v>1967</v>
      </c>
      <c r="BS92" s="99" t="s">
        <v>1967</v>
      </c>
      <c r="BT92" s="99" t="s">
        <v>1967</v>
      </c>
      <c r="BU92" s="99" t="s">
        <v>1967</v>
      </c>
      <c r="BV92" s="99" t="s">
        <v>1967</v>
      </c>
      <c r="BW92" s="99" t="s">
        <v>1967</v>
      </c>
      <c r="BX92" s="99" t="s">
        <v>1967</v>
      </c>
      <c r="BY92" s="99" t="s">
        <v>1967</v>
      </c>
      <c r="BZ92" s="99" t="s">
        <v>1967</v>
      </c>
      <c r="CA92" s="95">
        <v>0</v>
      </c>
      <c r="CB92" s="95">
        <v>0</v>
      </c>
      <c r="CC92" s="95">
        <v>0</v>
      </c>
      <c r="CD92" s="95">
        <v>0</v>
      </c>
      <c r="CE92" s="95">
        <v>0</v>
      </c>
      <c r="CF92" s="95">
        <v>0</v>
      </c>
      <c r="CG92" s="95">
        <v>0</v>
      </c>
      <c r="CH92" s="95">
        <v>0</v>
      </c>
      <c r="CI92" s="95">
        <v>0</v>
      </c>
      <c r="CJ92" s="95">
        <v>0</v>
      </c>
      <c r="CK92" s="95">
        <v>0</v>
      </c>
      <c r="CL92" s="95">
        <v>0</v>
      </c>
      <c r="CM92" s="95">
        <v>0</v>
      </c>
      <c r="CN92" s="95">
        <v>0</v>
      </c>
      <c r="CO92" s="95">
        <v>0</v>
      </c>
      <c r="CP92" s="95">
        <v>0</v>
      </c>
      <c r="CQ92" s="95">
        <v>0</v>
      </c>
      <c r="CR92" s="99" t="s">
        <v>1967</v>
      </c>
      <c r="CS92" s="99" t="s">
        <v>1967</v>
      </c>
      <c r="CT92" s="99" t="s">
        <v>1967</v>
      </c>
      <c r="CU92" s="95">
        <v>0</v>
      </c>
      <c r="CV92" s="95">
        <v>0</v>
      </c>
      <c r="CW92" s="95">
        <v>0</v>
      </c>
      <c r="CX92" s="95">
        <v>0</v>
      </c>
      <c r="CY92" s="95">
        <v>0</v>
      </c>
      <c r="CZ92" s="95">
        <v>0</v>
      </c>
      <c r="DA92" s="99" t="s">
        <v>1967</v>
      </c>
      <c r="DB92" s="99" t="s">
        <v>1967</v>
      </c>
      <c r="DC92" s="99" t="s">
        <v>1967</v>
      </c>
      <c r="DD92" s="95">
        <v>0</v>
      </c>
      <c r="DE92" s="95">
        <v>0</v>
      </c>
      <c r="DF92" s="95">
        <v>0</v>
      </c>
      <c r="DG92" s="95">
        <v>0</v>
      </c>
      <c r="DH92" s="103">
        <v>0</v>
      </c>
    </row>
    <row r="93" spans="1:112" s="89" customFormat="1" ht="15" customHeight="1">
      <c r="A93" s="96" t="s">
        <v>2102</v>
      </c>
      <c r="B93" s="97"/>
      <c r="C93" s="97"/>
      <c r="D93" s="97" t="s">
        <v>2103</v>
      </c>
      <c r="E93" s="95">
        <v>8587784.85</v>
      </c>
      <c r="F93" s="95">
        <v>7247131.59</v>
      </c>
      <c r="G93" s="95">
        <v>1087647.83</v>
      </c>
      <c r="H93" s="95">
        <v>597861.73</v>
      </c>
      <c r="I93" s="95">
        <v>397137</v>
      </c>
      <c r="J93" s="95">
        <v>32900</v>
      </c>
      <c r="K93" s="95">
        <v>294775</v>
      </c>
      <c r="L93" s="95">
        <v>311984.89</v>
      </c>
      <c r="M93" s="95">
        <v>70957.14</v>
      </c>
      <c r="N93" s="95">
        <v>334083.94</v>
      </c>
      <c r="O93" s="95">
        <v>37365.76</v>
      </c>
      <c r="P93" s="95">
        <v>13908.66</v>
      </c>
      <c r="Q93" s="95">
        <v>266471</v>
      </c>
      <c r="R93" s="95">
        <v>0</v>
      </c>
      <c r="S93" s="95">
        <v>3802038.64</v>
      </c>
      <c r="T93" s="95">
        <v>1085309.66</v>
      </c>
      <c r="U93" s="95">
        <v>212602.76</v>
      </c>
      <c r="V93" s="95">
        <v>15490</v>
      </c>
      <c r="W93" s="95">
        <v>15000</v>
      </c>
      <c r="X93" s="95">
        <v>1050</v>
      </c>
      <c r="Y93" s="95">
        <v>0</v>
      </c>
      <c r="Z93" s="95">
        <v>29072.31</v>
      </c>
      <c r="AA93" s="95">
        <v>26800.35</v>
      </c>
      <c r="AB93" s="95">
        <v>70789.84</v>
      </c>
      <c r="AC93" s="95">
        <v>0</v>
      </c>
      <c r="AD93" s="95">
        <v>1437</v>
      </c>
      <c r="AE93" s="95">
        <v>0</v>
      </c>
      <c r="AF93" s="95">
        <v>134665</v>
      </c>
      <c r="AG93" s="95">
        <v>0</v>
      </c>
      <c r="AH93" s="95">
        <v>0</v>
      </c>
      <c r="AI93" s="95">
        <v>0</v>
      </c>
      <c r="AJ93" s="95">
        <v>0</v>
      </c>
      <c r="AK93" s="95">
        <v>0</v>
      </c>
      <c r="AL93" s="95">
        <v>0</v>
      </c>
      <c r="AM93" s="95">
        <v>0</v>
      </c>
      <c r="AN93" s="95">
        <v>18920</v>
      </c>
      <c r="AO93" s="95">
        <v>0</v>
      </c>
      <c r="AP93" s="95">
        <v>31900</v>
      </c>
      <c r="AQ93" s="95">
        <v>60700</v>
      </c>
      <c r="AR93" s="95">
        <v>84000</v>
      </c>
      <c r="AS93" s="95">
        <v>118013.25</v>
      </c>
      <c r="AT93" s="95">
        <v>0</v>
      </c>
      <c r="AU93" s="95">
        <v>264869.15</v>
      </c>
      <c r="AV93" s="95">
        <v>209863.6</v>
      </c>
      <c r="AW93" s="95">
        <v>1000</v>
      </c>
      <c r="AX93" s="95">
        <v>28778.6</v>
      </c>
      <c r="AY93" s="95">
        <v>0</v>
      </c>
      <c r="AZ93" s="95">
        <v>0</v>
      </c>
      <c r="BA93" s="95">
        <v>55116</v>
      </c>
      <c r="BB93" s="95">
        <v>0</v>
      </c>
      <c r="BC93" s="95">
        <v>0</v>
      </c>
      <c r="BD93" s="95">
        <v>0</v>
      </c>
      <c r="BE93" s="95">
        <v>124969</v>
      </c>
      <c r="BF93" s="95">
        <v>0</v>
      </c>
      <c r="BG93" s="95">
        <v>0</v>
      </c>
      <c r="BH93" s="95">
        <v>0</v>
      </c>
      <c r="BI93" s="95">
        <v>0</v>
      </c>
      <c r="BJ93" s="95">
        <v>0</v>
      </c>
      <c r="BK93" s="95">
        <v>0</v>
      </c>
      <c r="BL93" s="95">
        <v>0</v>
      </c>
      <c r="BM93" s="95">
        <v>0</v>
      </c>
      <c r="BN93" s="99" t="s">
        <v>1967</v>
      </c>
      <c r="BO93" s="99" t="s">
        <v>1967</v>
      </c>
      <c r="BP93" s="99" t="s">
        <v>1967</v>
      </c>
      <c r="BQ93" s="99" t="s">
        <v>1967</v>
      </c>
      <c r="BR93" s="99" t="s">
        <v>1967</v>
      </c>
      <c r="BS93" s="99" t="s">
        <v>1967</v>
      </c>
      <c r="BT93" s="99" t="s">
        <v>1967</v>
      </c>
      <c r="BU93" s="99" t="s">
        <v>1967</v>
      </c>
      <c r="BV93" s="99" t="s">
        <v>1967</v>
      </c>
      <c r="BW93" s="99" t="s">
        <v>1967</v>
      </c>
      <c r="BX93" s="99" t="s">
        <v>1967</v>
      </c>
      <c r="BY93" s="99" t="s">
        <v>1967</v>
      </c>
      <c r="BZ93" s="99" t="s">
        <v>1967</v>
      </c>
      <c r="CA93" s="95">
        <v>45480</v>
      </c>
      <c r="CB93" s="95">
        <v>0</v>
      </c>
      <c r="CC93" s="95">
        <v>45480</v>
      </c>
      <c r="CD93" s="95">
        <v>0</v>
      </c>
      <c r="CE93" s="95">
        <v>0</v>
      </c>
      <c r="CF93" s="95">
        <v>0</v>
      </c>
      <c r="CG93" s="95">
        <v>0</v>
      </c>
      <c r="CH93" s="95">
        <v>0</v>
      </c>
      <c r="CI93" s="95">
        <v>0</v>
      </c>
      <c r="CJ93" s="95">
        <v>0</v>
      </c>
      <c r="CK93" s="95">
        <v>0</v>
      </c>
      <c r="CL93" s="95">
        <v>0</v>
      </c>
      <c r="CM93" s="95">
        <v>0</v>
      </c>
      <c r="CN93" s="95">
        <v>0</v>
      </c>
      <c r="CO93" s="95">
        <v>0</v>
      </c>
      <c r="CP93" s="95">
        <v>0</v>
      </c>
      <c r="CQ93" s="95">
        <v>0</v>
      </c>
      <c r="CR93" s="99" t="s">
        <v>1967</v>
      </c>
      <c r="CS93" s="99" t="s">
        <v>1967</v>
      </c>
      <c r="CT93" s="99" t="s">
        <v>1967</v>
      </c>
      <c r="CU93" s="95">
        <v>0</v>
      </c>
      <c r="CV93" s="95">
        <v>0</v>
      </c>
      <c r="CW93" s="95">
        <v>0</v>
      </c>
      <c r="CX93" s="95">
        <v>0</v>
      </c>
      <c r="CY93" s="95">
        <v>0</v>
      </c>
      <c r="CZ93" s="95">
        <v>0</v>
      </c>
      <c r="DA93" s="99" t="s">
        <v>1967</v>
      </c>
      <c r="DB93" s="99" t="s">
        <v>1967</v>
      </c>
      <c r="DC93" s="99" t="s">
        <v>1967</v>
      </c>
      <c r="DD93" s="95">
        <v>0</v>
      </c>
      <c r="DE93" s="95">
        <v>0</v>
      </c>
      <c r="DF93" s="95">
        <v>0</v>
      </c>
      <c r="DG93" s="95">
        <v>0</v>
      </c>
      <c r="DH93" s="103">
        <v>0</v>
      </c>
    </row>
    <row r="94" spans="1:112" s="89" customFormat="1" ht="15" customHeight="1">
      <c r="A94" s="96" t="s">
        <v>2104</v>
      </c>
      <c r="B94" s="97"/>
      <c r="C94" s="97"/>
      <c r="D94" s="97" t="s">
        <v>1972</v>
      </c>
      <c r="E94" s="95">
        <v>1535514.23</v>
      </c>
      <c r="F94" s="95">
        <v>1312281.58</v>
      </c>
      <c r="G94" s="95">
        <v>286645.8</v>
      </c>
      <c r="H94" s="95">
        <v>419942.23</v>
      </c>
      <c r="I94" s="95">
        <v>182934</v>
      </c>
      <c r="J94" s="95">
        <v>0</v>
      </c>
      <c r="K94" s="95">
        <v>0</v>
      </c>
      <c r="L94" s="95">
        <v>0</v>
      </c>
      <c r="M94" s="95">
        <v>70957.14</v>
      </c>
      <c r="N94" s="95">
        <v>245429.83</v>
      </c>
      <c r="O94" s="95">
        <v>23852.35</v>
      </c>
      <c r="P94" s="95">
        <v>1335.23</v>
      </c>
      <c r="Q94" s="95">
        <v>81185</v>
      </c>
      <c r="R94" s="95">
        <v>0</v>
      </c>
      <c r="S94" s="95">
        <v>0</v>
      </c>
      <c r="T94" s="95">
        <v>149185.05</v>
      </c>
      <c r="U94" s="95">
        <v>30662.6</v>
      </c>
      <c r="V94" s="95">
        <v>0</v>
      </c>
      <c r="W94" s="95">
        <v>0</v>
      </c>
      <c r="X94" s="95">
        <v>0</v>
      </c>
      <c r="Y94" s="95">
        <v>0</v>
      </c>
      <c r="Z94" s="95">
        <v>0</v>
      </c>
      <c r="AA94" s="95">
        <v>0</v>
      </c>
      <c r="AB94" s="95">
        <v>0</v>
      </c>
      <c r="AC94" s="95">
        <v>0</v>
      </c>
      <c r="AD94" s="95">
        <v>1437</v>
      </c>
      <c r="AE94" s="95">
        <v>0</v>
      </c>
      <c r="AF94" s="95">
        <v>0</v>
      </c>
      <c r="AG94" s="95">
        <v>0</v>
      </c>
      <c r="AH94" s="95">
        <v>0</v>
      </c>
      <c r="AI94" s="95">
        <v>0</v>
      </c>
      <c r="AJ94" s="95">
        <v>0</v>
      </c>
      <c r="AK94" s="95">
        <v>0</v>
      </c>
      <c r="AL94" s="95">
        <v>0</v>
      </c>
      <c r="AM94" s="95">
        <v>0</v>
      </c>
      <c r="AN94" s="95">
        <v>0</v>
      </c>
      <c r="AO94" s="95">
        <v>0</v>
      </c>
      <c r="AP94" s="95">
        <v>8100</v>
      </c>
      <c r="AQ94" s="95">
        <v>11000</v>
      </c>
      <c r="AR94" s="95">
        <v>84000</v>
      </c>
      <c r="AS94" s="95">
        <v>13313.25</v>
      </c>
      <c r="AT94" s="95">
        <v>0</v>
      </c>
      <c r="AU94" s="95">
        <v>672.2</v>
      </c>
      <c r="AV94" s="95">
        <v>46747.6</v>
      </c>
      <c r="AW94" s="95">
        <v>1000</v>
      </c>
      <c r="AX94" s="95">
        <v>28778.6</v>
      </c>
      <c r="AY94" s="95">
        <v>0</v>
      </c>
      <c r="AZ94" s="95">
        <v>0</v>
      </c>
      <c r="BA94" s="95">
        <v>0</v>
      </c>
      <c r="BB94" s="95">
        <v>0</v>
      </c>
      <c r="BC94" s="95">
        <v>0</v>
      </c>
      <c r="BD94" s="95">
        <v>0</v>
      </c>
      <c r="BE94" s="95">
        <v>16969</v>
      </c>
      <c r="BF94" s="95">
        <v>0</v>
      </c>
      <c r="BG94" s="95">
        <v>0</v>
      </c>
      <c r="BH94" s="95">
        <v>0</v>
      </c>
      <c r="BI94" s="95">
        <v>0</v>
      </c>
      <c r="BJ94" s="95">
        <v>0</v>
      </c>
      <c r="BK94" s="95">
        <v>0</v>
      </c>
      <c r="BL94" s="95">
        <v>0</v>
      </c>
      <c r="BM94" s="95">
        <v>0</v>
      </c>
      <c r="BN94" s="99" t="s">
        <v>1967</v>
      </c>
      <c r="BO94" s="99" t="s">
        <v>1967</v>
      </c>
      <c r="BP94" s="99" t="s">
        <v>1967</v>
      </c>
      <c r="BQ94" s="99" t="s">
        <v>1967</v>
      </c>
      <c r="BR94" s="99" t="s">
        <v>1967</v>
      </c>
      <c r="BS94" s="99" t="s">
        <v>1967</v>
      </c>
      <c r="BT94" s="99" t="s">
        <v>1967</v>
      </c>
      <c r="BU94" s="99" t="s">
        <v>1967</v>
      </c>
      <c r="BV94" s="99" t="s">
        <v>1967</v>
      </c>
      <c r="BW94" s="99" t="s">
        <v>1967</v>
      </c>
      <c r="BX94" s="99" t="s">
        <v>1967</v>
      </c>
      <c r="BY94" s="99" t="s">
        <v>1967</v>
      </c>
      <c r="BZ94" s="99" t="s">
        <v>1967</v>
      </c>
      <c r="CA94" s="95">
        <v>27300</v>
      </c>
      <c r="CB94" s="95">
        <v>0</v>
      </c>
      <c r="CC94" s="95">
        <v>27300</v>
      </c>
      <c r="CD94" s="95">
        <v>0</v>
      </c>
      <c r="CE94" s="95">
        <v>0</v>
      </c>
      <c r="CF94" s="95">
        <v>0</v>
      </c>
      <c r="CG94" s="95">
        <v>0</v>
      </c>
      <c r="CH94" s="95">
        <v>0</v>
      </c>
      <c r="CI94" s="95">
        <v>0</v>
      </c>
      <c r="CJ94" s="95">
        <v>0</v>
      </c>
      <c r="CK94" s="95">
        <v>0</v>
      </c>
      <c r="CL94" s="95">
        <v>0</v>
      </c>
      <c r="CM94" s="95">
        <v>0</v>
      </c>
      <c r="CN94" s="95">
        <v>0</v>
      </c>
      <c r="CO94" s="95">
        <v>0</v>
      </c>
      <c r="CP94" s="95">
        <v>0</v>
      </c>
      <c r="CQ94" s="95">
        <v>0</v>
      </c>
      <c r="CR94" s="99" t="s">
        <v>1967</v>
      </c>
      <c r="CS94" s="99" t="s">
        <v>1967</v>
      </c>
      <c r="CT94" s="99" t="s">
        <v>1967</v>
      </c>
      <c r="CU94" s="95">
        <v>0</v>
      </c>
      <c r="CV94" s="95">
        <v>0</v>
      </c>
      <c r="CW94" s="95">
        <v>0</v>
      </c>
      <c r="CX94" s="95">
        <v>0</v>
      </c>
      <c r="CY94" s="95">
        <v>0</v>
      </c>
      <c r="CZ94" s="95">
        <v>0</v>
      </c>
      <c r="DA94" s="99" t="s">
        <v>1967</v>
      </c>
      <c r="DB94" s="99" t="s">
        <v>1967</v>
      </c>
      <c r="DC94" s="99" t="s">
        <v>1967</v>
      </c>
      <c r="DD94" s="95">
        <v>0</v>
      </c>
      <c r="DE94" s="95">
        <v>0</v>
      </c>
      <c r="DF94" s="95">
        <v>0</v>
      </c>
      <c r="DG94" s="95">
        <v>0</v>
      </c>
      <c r="DH94" s="103">
        <v>0</v>
      </c>
    </row>
    <row r="95" spans="1:112" s="89" customFormat="1" ht="15" customHeight="1">
      <c r="A95" s="96" t="s">
        <v>2105</v>
      </c>
      <c r="B95" s="97"/>
      <c r="C95" s="97"/>
      <c r="D95" s="97" t="s">
        <v>2106</v>
      </c>
      <c r="E95" s="95">
        <v>7052270.62</v>
      </c>
      <c r="F95" s="95">
        <v>5934850.01</v>
      </c>
      <c r="G95" s="95">
        <v>801002.03</v>
      </c>
      <c r="H95" s="95">
        <v>177919.5</v>
      </c>
      <c r="I95" s="95">
        <v>214203</v>
      </c>
      <c r="J95" s="95">
        <v>32900</v>
      </c>
      <c r="K95" s="95">
        <v>294775</v>
      </c>
      <c r="L95" s="95">
        <v>311984.89</v>
      </c>
      <c r="M95" s="95">
        <v>0</v>
      </c>
      <c r="N95" s="95">
        <v>88654.11</v>
      </c>
      <c r="O95" s="95">
        <v>13513.41</v>
      </c>
      <c r="P95" s="95">
        <v>12573.43</v>
      </c>
      <c r="Q95" s="95">
        <v>185286</v>
      </c>
      <c r="R95" s="95">
        <v>0</v>
      </c>
      <c r="S95" s="95">
        <v>3802038.64</v>
      </c>
      <c r="T95" s="95">
        <v>936124.61</v>
      </c>
      <c r="U95" s="95">
        <v>181940.16</v>
      </c>
      <c r="V95" s="95">
        <v>15490</v>
      </c>
      <c r="W95" s="95">
        <v>15000</v>
      </c>
      <c r="X95" s="95">
        <v>1050</v>
      </c>
      <c r="Y95" s="95">
        <v>0</v>
      </c>
      <c r="Z95" s="95">
        <v>29072.31</v>
      </c>
      <c r="AA95" s="95">
        <v>26800.35</v>
      </c>
      <c r="AB95" s="95">
        <v>70789.84</v>
      </c>
      <c r="AC95" s="95">
        <v>0</v>
      </c>
      <c r="AD95" s="95">
        <v>0</v>
      </c>
      <c r="AE95" s="95">
        <v>0</v>
      </c>
      <c r="AF95" s="95">
        <v>134665</v>
      </c>
      <c r="AG95" s="95">
        <v>0</v>
      </c>
      <c r="AH95" s="95">
        <v>0</v>
      </c>
      <c r="AI95" s="95">
        <v>0</v>
      </c>
      <c r="AJ95" s="95">
        <v>0</v>
      </c>
      <c r="AK95" s="95">
        <v>0</v>
      </c>
      <c r="AL95" s="95">
        <v>0</v>
      </c>
      <c r="AM95" s="95">
        <v>0</v>
      </c>
      <c r="AN95" s="95">
        <v>18920</v>
      </c>
      <c r="AO95" s="95">
        <v>0</v>
      </c>
      <c r="AP95" s="95">
        <v>23800</v>
      </c>
      <c r="AQ95" s="95">
        <v>49700</v>
      </c>
      <c r="AR95" s="95">
        <v>0</v>
      </c>
      <c r="AS95" s="95">
        <v>104700</v>
      </c>
      <c r="AT95" s="95">
        <v>0</v>
      </c>
      <c r="AU95" s="95">
        <v>264196.95</v>
      </c>
      <c r="AV95" s="95">
        <v>163116</v>
      </c>
      <c r="AW95" s="95">
        <v>0</v>
      </c>
      <c r="AX95" s="95">
        <v>0</v>
      </c>
      <c r="AY95" s="95">
        <v>0</v>
      </c>
      <c r="AZ95" s="95">
        <v>0</v>
      </c>
      <c r="BA95" s="95">
        <v>55116</v>
      </c>
      <c r="BB95" s="95">
        <v>0</v>
      </c>
      <c r="BC95" s="95">
        <v>0</v>
      </c>
      <c r="BD95" s="95">
        <v>0</v>
      </c>
      <c r="BE95" s="95">
        <v>108000</v>
      </c>
      <c r="BF95" s="95">
        <v>0</v>
      </c>
      <c r="BG95" s="95">
        <v>0</v>
      </c>
      <c r="BH95" s="95">
        <v>0</v>
      </c>
      <c r="BI95" s="95">
        <v>0</v>
      </c>
      <c r="BJ95" s="95">
        <v>0</v>
      </c>
      <c r="BK95" s="95">
        <v>0</v>
      </c>
      <c r="BL95" s="95">
        <v>0</v>
      </c>
      <c r="BM95" s="95">
        <v>0</v>
      </c>
      <c r="BN95" s="99" t="s">
        <v>1967</v>
      </c>
      <c r="BO95" s="99" t="s">
        <v>1967</v>
      </c>
      <c r="BP95" s="99" t="s">
        <v>1967</v>
      </c>
      <c r="BQ95" s="99" t="s">
        <v>1967</v>
      </c>
      <c r="BR95" s="99" t="s">
        <v>1967</v>
      </c>
      <c r="BS95" s="99" t="s">
        <v>1967</v>
      </c>
      <c r="BT95" s="99" t="s">
        <v>1967</v>
      </c>
      <c r="BU95" s="99" t="s">
        <v>1967</v>
      </c>
      <c r="BV95" s="99" t="s">
        <v>1967</v>
      </c>
      <c r="BW95" s="99" t="s">
        <v>1967</v>
      </c>
      <c r="BX95" s="99" t="s">
        <v>1967</v>
      </c>
      <c r="BY95" s="99" t="s">
        <v>1967</v>
      </c>
      <c r="BZ95" s="99" t="s">
        <v>1967</v>
      </c>
      <c r="CA95" s="95">
        <v>18180</v>
      </c>
      <c r="CB95" s="95">
        <v>0</v>
      </c>
      <c r="CC95" s="95">
        <v>18180</v>
      </c>
      <c r="CD95" s="95">
        <v>0</v>
      </c>
      <c r="CE95" s="95">
        <v>0</v>
      </c>
      <c r="CF95" s="95">
        <v>0</v>
      </c>
      <c r="CG95" s="95">
        <v>0</v>
      </c>
      <c r="CH95" s="95">
        <v>0</v>
      </c>
      <c r="CI95" s="95">
        <v>0</v>
      </c>
      <c r="CJ95" s="95">
        <v>0</v>
      </c>
      <c r="CK95" s="95">
        <v>0</v>
      </c>
      <c r="CL95" s="95">
        <v>0</v>
      </c>
      <c r="CM95" s="95">
        <v>0</v>
      </c>
      <c r="CN95" s="95">
        <v>0</v>
      </c>
      <c r="CO95" s="95">
        <v>0</v>
      </c>
      <c r="CP95" s="95">
        <v>0</v>
      </c>
      <c r="CQ95" s="95">
        <v>0</v>
      </c>
      <c r="CR95" s="99" t="s">
        <v>1967</v>
      </c>
      <c r="CS95" s="99" t="s">
        <v>1967</v>
      </c>
      <c r="CT95" s="99" t="s">
        <v>1967</v>
      </c>
      <c r="CU95" s="95">
        <v>0</v>
      </c>
      <c r="CV95" s="95">
        <v>0</v>
      </c>
      <c r="CW95" s="95">
        <v>0</v>
      </c>
      <c r="CX95" s="95">
        <v>0</v>
      </c>
      <c r="CY95" s="95">
        <v>0</v>
      </c>
      <c r="CZ95" s="95">
        <v>0</v>
      </c>
      <c r="DA95" s="99" t="s">
        <v>1967</v>
      </c>
      <c r="DB95" s="99" t="s">
        <v>1967</v>
      </c>
      <c r="DC95" s="99" t="s">
        <v>1967</v>
      </c>
      <c r="DD95" s="95">
        <v>0</v>
      </c>
      <c r="DE95" s="95">
        <v>0</v>
      </c>
      <c r="DF95" s="95">
        <v>0</v>
      </c>
      <c r="DG95" s="95">
        <v>0</v>
      </c>
      <c r="DH95" s="103">
        <v>0</v>
      </c>
    </row>
    <row r="96" spans="1:112" s="89" customFormat="1" ht="15" customHeight="1">
      <c r="A96" s="96" t="s">
        <v>2107</v>
      </c>
      <c r="B96" s="97"/>
      <c r="C96" s="97"/>
      <c r="D96" s="97" t="s">
        <v>2108</v>
      </c>
      <c r="E96" s="95">
        <v>34027471.3</v>
      </c>
      <c r="F96" s="95">
        <v>34027471.3</v>
      </c>
      <c r="G96" s="95">
        <v>0</v>
      </c>
      <c r="H96" s="95">
        <v>0</v>
      </c>
      <c r="I96" s="95">
        <v>0</v>
      </c>
      <c r="J96" s="95">
        <v>0</v>
      </c>
      <c r="K96" s="95">
        <v>0</v>
      </c>
      <c r="L96" s="95">
        <v>31778315.26</v>
      </c>
      <c r="M96" s="95">
        <v>2249156.04</v>
      </c>
      <c r="N96" s="95">
        <v>0</v>
      </c>
      <c r="O96" s="95">
        <v>0</v>
      </c>
      <c r="P96" s="95">
        <v>0</v>
      </c>
      <c r="Q96" s="95">
        <v>0</v>
      </c>
      <c r="R96" s="95">
        <v>0</v>
      </c>
      <c r="S96" s="95">
        <v>0</v>
      </c>
      <c r="T96" s="95">
        <v>0</v>
      </c>
      <c r="U96" s="95">
        <v>0</v>
      </c>
      <c r="V96" s="95">
        <v>0</v>
      </c>
      <c r="W96" s="95">
        <v>0</v>
      </c>
      <c r="X96" s="95">
        <v>0</v>
      </c>
      <c r="Y96" s="95">
        <v>0</v>
      </c>
      <c r="Z96" s="95">
        <v>0</v>
      </c>
      <c r="AA96" s="95">
        <v>0</v>
      </c>
      <c r="AB96" s="95">
        <v>0</v>
      </c>
      <c r="AC96" s="95">
        <v>0</v>
      </c>
      <c r="AD96" s="95">
        <v>0</v>
      </c>
      <c r="AE96" s="95">
        <v>0</v>
      </c>
      <c r="AF96" s="95">
        <v>0</v>
      </c>
      <c r="AG96" s="95">
        <v>0</v>
      </c>
      <c r="AH96" s="95">
        <v>0</v>
      </c>
      <c r="AI96" s="95">
        <v>0</v>
      </c>
      <c r="AJ96" s="95">
        <v>0</v>
      </c>
      <c r="AK96" s="95">
        <v>0</v>
      </c>
      <c r="AL96" s="95">
        <v>0</v>
      </c>
      <c r="AM96" s="95">
        <v>0</v>
      </c>
      <c r="AN96" s="95">
        <v>0</v>
      </c>
      <c r="AO96" s="95">
        <v>0</v>
      </c>
      <c r="AP96" s="95">
        <v>0</v>
      </c>
      <c r="AQ96" s="95">
        <v>0</v>
      </c>
      <c r="AR96" s="95">
        <v>0</v>
      </c>
      <c r="AS96" s="95">
        <v>0</v>
      </c>
      <c r="AT96" s="95">
        <v>0</v>
      </c>
      <c r="AU96" s="95">
        <v>0</v>
      </c>
      <c r="AV96" s="95">
        <v>0</v>
      </c>
      <c r="AW96" s="95">
        <v>0</v>
      </c>
      <c r="AX96" s="95">
        <v>0</v>
      </c>
      <c r="AY96" s="95">
        <v>0</v>
      </c>
      <c r="AZ96" s="95">
        <v>0</v>
      </c>
      <c r="BA96" s="95">
        <v>0</v>
      </c>
      <c r="BB96" s="95">
        <v>0</v>
      </c>
      <c r="BC96" s="95">
        <v>0</v>
      </c>
      <c r="BD96" s="95">
        <v>0</v>
      </c>
      <c r="BE96" s="95">
        <v>0</v>
      </c>
      <c r="BF96" s="95">
        <v>0</v>
      </c>
      <c r="BG96" s="95">
        <v>0</v>
      </c>
      <c r="BH96" s="95">
        <v>0</v>
      </c>
      <c r="BI96" s="95">
        <v>0</v>
      </c>
      <c r="BJ96" s="95">
        <v>0</v>
      </c>
      <c r="BK96" s="95">
        <v>0</v>
      </c>
      <c r="BL96" s="95">
        <v>0</v>
      </c>
      <c r="BM96" s="95">
        <v>0</v>
      </c>
      <c r="BN96" s="99" t="s">
        <v>1967</v>
      </c>
      <c r="BO96" s="99" t="s">
        <v>1967</v>
      </c>
      <c r="BP96" s="99" t="s">
        <v>1967</v>
      </c>
      <c r="BQ96" s="99" t="s">
        <v>1967</v>
      </c>
      <c r="BR96" s="99" t="s">
        <v>1967</v>
      </c>
      <c r="BS96" s="99" t="s">
        <v>1967</v>
      </c>
      <c r="BT96" s="99" t="s">
        <v>1967</v>
      </c>
      <c r="BU96" s="99" t="s">
        <v>1967</v>
      </c>
      <c r="BV96" s="99" t="s">
        <v>1967</v>
      </c>
      <c r="BW96" s="99" t="s">
        <v>1967</v>
      </c>
      <c r="BX96" s="99" t="s">
        <v>1967</v>
      </c>
      <c r="BY96" s="99" t="s">
        <v>1967</v>
      </c>
      <c r="BZ96" s="99" t="s">
        <v>1967</v>
      </c>
      <c r="CA96" s="95">
        <v>0</v>
      </c>
      <c r="CB96" s="95">
        <v>0</v>
      </c>
      <c r="CC96" s="95">
        <v>0</v>
      </c>
      <c r="CD96" s="95">
        <v>0</v>
      </c>
      <c r="CE96" s="95">
        <v>0</v>
      </c>
      <c r="CF96" s="95">
        <v>0</v>
      </c>
      <c r="CG96" s="95">
        <v>0</v>
      </c>
      <c r="CH96" s="95">
        <v>0</v>
      </c>
      <c r="CI96" s="95">
        <v>0</v>
      </c>
      <c r="CJ96" s="95">
        <v>0</v>
      </c>
      <c r="CK96" s="95">
        <v>0</v>
      </c>
      <c r="CL96" s="95">
        <v>0</v>
      </c>
      <c r="CM96" s="95">
        <v>0</v>
      </c>
      <c r="CN96" s="95">
        <v>0</v>
      </c>
      <c r="CO96" s="95">
        <v>0</v>
      </c>
      <c r="CP96" s="95">
        <v>0</v>
      </c>
      <c r="CQ96" s="95">
        <v>0</v>
      </c>
      <c r="CR96" s="99" t="s">
        <v>1967</v>
      </c>
      <c r="CS96" s="99" t="s">
        <v>1967</v>
      </c>
      <c r="CT96" s="99" t="s">
        <v>1967</v>
      </c>
      <c r="CU96" s="95">
        <v>0</v>
      </c>
      <c r="CV96" s="95">
        <v>0</v>
      </c>
      <c r="CW96" s="95">
        <v>0</v>
      </c>
      <c r="CX96" s="95">
        <v>0</v>
      </c>
      <c r="CY96" s="95">
        <v>0</v>
      </c>
      <c r="CZ96" s="95">
        <v>0</v>
      </c>
      <c r="DA96" s="99" t="s">
        <v>1967</v>
      </c>
      <c r="DB96" s="99" t="s">
        <v>1967</v>
      </c>
      <c r="DC96" s="99" t="s">
        <v>1967</v>
      </c>
      <c r="DD96" s="95">
        <v>0</v>
      </c>
      <c r="DE96" s="95">
        <v>0</v>
      </c>
      <c r="DF96" s="95">
        <v>0</v>
      </c>
      <c r="DG96" s="95">
        <v>0</v>
      </c>
      <c r="DH96" s="103">
        <v>0</v>
      </c>
    </row>
    <row r="97" spans="1:112" s="89" customFormat="1" ht="15" customHeight="1">
      <c r="A97" s="96" t="s">
        <v>2109</v>
      </c>
      <c r="B97" s="97"/>
      <c r="C97" s="97"/>
      <c r="D97" s="97" t="s">
        <v>2110</v>
      </c>
      <c r="E97" s="95">
        <v>31778315.26</v>
      </c>
      <c r="F97" s="95">
        <v>31778315.26</v>
      </c>
      <c r="G97" s="95">
        <v>0</v>
      </c>
      <c r="H97" s="95">
        <v>0</v>
      </c>
      <c r="I97" s="95">
        <v>0</v>
      </c>
      <c r="J97" s="95">
        <v>0</v>
      </c>
      <c r="K97" s="95">
        <v>0</v>
      </c>
      <c r="L97" s="95">
        <v>31778315.26</v>
      </c>
      <c r="M97" s="95">
        <v>0</v>
      </c>
      <c r="N97" s="95">
        <v>0</v>
      </c>
      <c r="O97" s="95">
        <v>0</v>
      </c>
      <c r="P97" s="95">
        <v>0</v>
      </c>
      <c r="Q97" s="95">
        <v>0</v>
      </c>
      <c r="R97" s="95">
        <v>0</v>
      </c>
      <c r="S97" s="95">
        <v>0</v>
      </c>
      <c r="T97" s="95">
        <v>0</v>
      </c>
      <c r="U97" s="95">
        <v>0</v>
      </c>
      <c r="V97" s="95">
        <v>0</v>
      </c>
      <c r="W97" s="95">
        <v>0</v>
      </c>
      <c r="X97" s="95">
        <v>0</v>
      </c>
      <c r="Y97" s="95">
        <v>0</v>
      </c>
      <c r="Z97" s="95">
        <v>0</v>
      </c>
      <c r="AA97" s="95">
        <v>0</v>
      </c>
      <c r="AB97" s="95">
        <v>0</v>
      </c>
      <c r="AC97" s="95">
        <v>0</v>
      </c>
      <c r="AD97" s="95">
        <v>0</v>
      </c>
      <c r="AE97" s="95">
        <v>0</v>
      </c>
      <c r="AF97" s="95">
        <v>0</v>
      </c>
      <c r="AG97" s="95">
        <v>0</v>
      </c>
      <c r="AH97" s="95">
        <v>0</v>
      </c>
      <c r="AI97" s="95">
        <v>0</v>
      </c>
      <c r="AJ97" s="95">
        <v>0</v>
      </c>
      <c r="AK97" s="95">
        <v>0</v>
      </c>
      <c r="AL97" s="95">
        <v>0</v>
      </c>
      <c r="AM97" s="95">
        <v>0</v>
      </c>
      <c r="AN97" s="95">
        <v>0</v>
      </c>
      <c r="AO97" s="95">
        <v>0</v>
      </c>
      <c r="AP97" s="95">
        <v>0</v>
      </c>
      <c r="AQ97" s="95">
        <v>0</v>
      </c>
      <c r="AR97" s="95">
        <v>0</v>
      </c>
      <c r="AS97" s="95">
        <v>0</v>
      </c>
      <c r="AT97" s="95">
        <v>0</v>
      </c>
      <c r="AU97" s="95">
        <v>0</v>
      </c>
      <c r="AV97" s="95">
        <v>0</v>
      </c>
      <c r="AW97" s="95">
        <v>0</v>
      </c>
      <c r="AX97" s="95">
        <v>0</v>
      </c>
      <c r="AY97" s="95">
        <v>0</v>
      </c>
      <c r="AZ97" s="95">
        <v>0</v>
      </c>
      <c r="BA97" s="95">
        <v>0</v>
      </c>
      <c r="BB97" s="95">
        <v>0</v>
      </c>
      <c r="BC97" s="95">
        <v>0</v>
      </c>
      <c r="BD97" s="95">
        <v>0</v>
      </c>
      <c r="BE97" s="95">
        <v>0</v>
      </c>
      <c r="BF97" s="95">
        <v>0</v>
      </c>
      <c r="BG97" s="95">
        <v>0</v>
      </c>
      <c r="BH97" s="95">
        <v>0</v>
      </c>
      <c r="BI97" s="95">
        <v>0</v>
      </c>
      <c r="BJ97" s="95">
        <v>0</v>
      </c>
      <c r="BK97" s="95">
        <v>0</v>
      </c>
      <c r="BL97" s="95">
        <v>0</v>
      </c>
      <c r="BM97" s="95">
        <v>0</v>
      </c>
      <c r="BN97" s="99" t="s">
        <v>1967</v>
      </c>
      <c r="BO97" s="99" t="s">
        <v>1967</v>
      </c>
      <c r="BP97" s="99" t="s">
        <v>1967</v>
      </c>
      <c r="BQ97" s="99" t="s">
        <v>1967</v>
      </c>
      <c r="BR97" s="99" t="s">
        <v>1967</v>
      </c>
      <c r="BS97" s="99" t="s">
        <v>1967</v>
      </c>
      <c r="BT97" s="99" t="s">
        <v>1967</v>
      </c>
      <c r="BU97" s="99" t="s">
        <v>1967</v>
      </c>
      <c r="BV97" s="99" t="s">
        <v>1967</v>
      </c>
      <c r="BW97" s="99" t="s">
        <v>1967</v>
      </c>
      <c r="BX97" s="99" t="s">
        <v>1967</v>
      </c>
      <c r="BY97" s="99" t="s">
        <v>1967</v>
      </c>
      <c r="BZ97" s="99" t="s">
        <v>1967</v>
      </c>
      <c r="CA97" s="95">
        <v>0</v>
      </c>
      <c r="CB97" s="95">
        <v>0</v>
      </c>
      <c r="CC97" s="95">
        <v>0</v>
      </c>
      <c r="CD97" s="95">
        <v>0</v>
      </c>
      <c r="CE97" s="95">
        <v>0</v>
      </c>
      <c r="CF97" s="95">
        <v>0</v>
      </c>
      <c r="CG97" s="95">
        <v>0</v>
      </c>
      <c r="CH97" s="95">
        <v>0</v>
      </c>
      <c r="CI97" s="95">
        <v>0</v>
      </c>
      <c r="CJ97" s="95">
        <v>0</v>
      </c>
      <c r="CK97" s="95">
        <v>0</v>
      </c>
      <c r="CL97" s="95">
        <v>0</v>
      </c>
      <c r="CM97" s="95">
        <v>0</v>
      </c>
      <c r="CN97" s="95">
        <v>0</v>
      </c>
      <c r="CO97" s="95">
        <v>0</v>
      </c>
      <c r="CP97" s="95">
        <v>0</v>
      </c>
      <c r="CQ97" s="95">
        <v>0</v>
      </c>
      <c r="CR97" s="99" t="s">
        <v>1967</v>
      </c>
      <c r="CS97" s="99" t="s">
        <v>1967</v>
      </c>
      <c r="CT97" s="99" t="s">
        <v>1967</v>
      </c>
      <c r="CU97" s="95">
        <v>0</v>
      </c>
      <c r="CV97" s="95">
        <v>0</v>
      </c>
      <c r="CW97" s="95">
        <v>0</v>
      </c>
      <c r="CX97" s="95">
        <v>0</v>
      </c>
      <c r="CY97" s="95">
        <v>0</v>
      </c>
      <c r="CZ97" s="95">
        <v>0</v>
      </c>
      <c r="DA97" s="99" t="s">
        <v>1967</v>
      </c>
      <c r="DB97" s="99" t="s">
        <v>1967</v>
      </c>
      <c r="DC97" s="99" t="s">
        <v>1967</v>
      </c>
      <c r="DD97" s="95">
        <v>0</v>
      </c>
      <c r="DE97" s="95">
        <v>0</v>
      </c>
      <c r="DF97" s="95">
        <v>0</v>
      </c>
      <c r="DG97" s="95">
        <v>0</v>
      </c>
      <c r="DH97" s="103">
        <v>0</v>
      </c>
    </row>
    <row r="98" spans="1:112" s="89" customFormat="1" ht="15" customHeight="1">
      <c r="A98" s="96" t="s">
        <v>2111</v>
      </c>
      <c r="B98" s="97"/>
      <c r="C98" s="97"/>
      <c r="D98" s="97" t="s">
        <v>2112</v>
      </c>
      <c r="E98" s="95">
        <v>2249156.04</v>
      </c>
      <c r="F98" s="95">
        <v>2249156.04</v>
      </c>
      <c r="G98" s="95">
        <v>0</v>
      </c>
      <c r="H98" s="95">
        <v>0</v>
      </c>
      <c r="I98" s="95">
        <v>0</v>
      </c>
      <c r="J98" s="95">
        <v>0</v>
      </c>
      <c r="K98" s="95">
        <v>0</v>
      </c>
      <c r="L98" s="95">
        <v>0</v>
      </c>
      <c r="M98" s="95">
        <v>2249156.04</v>
      </c>
      <c r="N98" s="95">
        <v>0</v>
      </c>
      <c r="O98" s="95">
        <v>0</v>
      </c>
      <c r="P98" s="95">
        <v>0</v>
      </c>
      <c r="Q98" s="95">
        <v>0</v>
      </c>
      <c r="R98" s="95">
        <v>0</v>
      </c>
      <c r="S98" s="95">
        <v>0</v>
      </c>
      <c r="T98" s="95">
        <v>0</v>
      </c>
      <c r="U98" s="95">
        <v>0</v>
      </c>
      <c r="V98" s="95">
        <v>0</v>
      </c>
      <c r="W98" s="95">
        <v>0</v>
      </c>
      <c r="X98" s="95">
        <v>0</v>
      </c>
      <c r="Y98" s="95">
        <v>0</v>
      </c>
      <c r="Z98" s="95">
        <v>0</v>
      </c>
      <c r="AA98" s="95">
        <v>0</v>
      </c>
      <c r="AB98" s="95">
        <v>0</v>
      </c>
      <c r="AC98" s="95">
        <v>0</v>
      </c>
      <c r="AD98" s="95">
        <v>0</v>
      </c>
      <c r="AE98" s="95">
        <v>0</v>
      </c>
      <c r="AF98" s="95">
        <v>0</v>
      </c>
      <c r="AG98" s="95">
        <v>0</v>
      </c>
      <c r="AH98" s="95">
        <v>0</v>
      </c>
      <c r="AI98" s="95">
        <v>0</v>
      </c>
      <c r="AJ98" s="95">
        <v>0</v>
      </c>
      <c r="AK98" s="95">
        <v>0</v>
      </c>
      <c r="AL98" s="95">
        <v>0</v>
      </c>
      <c r="AM98" s="95">
        <v>0</v>
      </c>
      <c r="AN98" s="95">
        <v>0</v>
      </c>
      <c r="AO98" s="95">
        <v>0</v>
      </c>
      <c r="AP98" s="95">
        <v>0</v>
      </c>
      <c r="AQ98" s="95">
        <v>0</v>
      </c>
      <c r="AR98" s="95">
        <v>0</v>
      </c>
      <c r="AS98" s="95">
        <v>0</v>
      </c>
      <c r="AT98" s="95">
        <v>0</v>
      </c>
      <c r="AU98" s="95">
        <v>0</v>
      </c>
      <c r="AV98" s="95">
        <v>0</v>
      </c>
      <c r="AW98" s="95">
        <v>0</v>
      </c>
      <c r="AX98" s="95">
        <v>0</v>
      </c>
      <c r="AY98" s="95">
        <v>0</v>
      </c>
      <c r="AZ98" s="95">
        <v>0</v>
      </c>
      <c r="BA98" s="95">
        <v>0</v>
      </c>
      <c r="BB98" s="95">
        <v>0</v>
      </c>
      <c r="BC98" s="95">
        <v>0</v>
      </c>
      <c r="BD98" s="95">
        <v>0</v>
      </c>
      <c r="BE98" s="95">
        <v>0</v>
      </c>
      <c r="BF98" s="95">
        <v>0</v>
      </c>
      <c r="BG98" s="95">
        <v>0</v>
      </c>
      <c r="BH98" s="95">
        <v>0</v>
      </c>
      <c r="BI98" s="95">
        <v>0</v>
      </c>
      <c r="BJ98" s="95">
        <v>0</v>
      </c>
      <c r="BK98" s="95">
        <v>0</v>
      </c>
      <c r="BL98" s="95">
        <v>0</v>
      </c>
      <c r="BM98" s="95">
        <v>0</v>
      </c>
      <c r="BN98" s="99" t="s">
        <v>1967</v>
      </c>
      <c r="BO98" s="99" t="s">
        <v>1967</v>
      </c>
      <c r="BP98" s="99" t="s">
        <v>1967</v>
      </c>
      <c r="BQ98" s="99" t="s">
        <v>1967</v>
      </c>
      <c r="BR98" s="99" t="s">
        <v>1967</v>
      </c>
      <c r="BS98" s="99" t="s">
        <v>1967</v>
      </c>
      <c r="BT98" s="99" t="s">
        <v>1967</v>
      </c>
      <c r="BU98" s="99" t="s">
        <v>1967</v>
      </c>
      <c r="BV98" s="99" t="s">
        <v>1967</v>
      </c>
      <c r="BW98" s="99" t="s">
        <v>1967</v>
      </c>
      <c r="BX98" s="99" t="s">
        <v>1967</v>
      </c>
      <c r="BY98" s="99" t="s">
        <v>1967</v>
      </c>
      <c r="BZ98" s="99" t="s">
        <v>1967</v>
      </c>
      <c r="CA98" s="95">
        <v>0</v>
      </c>
      <c r="CB98" s="95">
        <v>0</v>
      </c>
      <c r="CC98" s="95">
        <v>0</v>
      </c>
      <c r="CD98" s="95">
        <v>0</v>
      </c>
      <c r="CE98" s="95">
        <v>0</v>
      </c>
      <c r="CF98" s="95">
        <v>0</v>
      </c>
      <c r="CG98" s="95">
        <v>0</v>
      </c>
      <c r="CH98" s="95">
        <v>0</v>
      </c>
      <c r="CI98" s="95">
        <v>0</v>
      </c>
      <c r="CJ98" s="95">
        <v>0</v>
      </c>
      <c r="CK98" s="95">
        <v>0</v>
      </c>
      <c r="CL98" s="95">
        <v>0</v>
      </c>
      <c r="CM98" s="95">
        <v>0</v>
      </c>
      <c r="CN98" s="95">
        <v>0</v>
      </c>
      <c r="CO98" s="95">
        <v>0</v>
      </c>
      <c r="CP98" s="95">
        <v>0</v>
      </c>
      <c r="CQ98" s="95">
        <v>0</v>
      </c>
      <c r="CR98" s="99" t="s">
        <v>1967</v>
      </c>
      <c r="CS98" s="99" t="s">
        <v>1967</v>
      </c>
      <c r="CT98" s="99" t="s">
        <v>1967</v>
      </c>
      <c r="CU98" s="95">
        <v>0</v>
      </c>
      <c r="CV98" s="95">
        <v>0</v>
      </c>
      <c r="CW98" s="95">
        <v>0</v>
      </c>
      <c r="CX98" s="95">
        <v>0</v>
      </c>
      <c r="CY98" s="95">
        <v>0</v>
      </c>
      <c r="CZ98" s="95">
        <v>0</v>
      </c>
      <c r="DA98" s="99" t="s">
        <v>1967</v>
      </c>
      <c r="DB98" s="99" t="s">
        <v>1967</v>
      </c>
      <c r="DC98" s="99" t="s">
        <v>1967</v>
      </c>
      <c r="DD98" s="95">
        <v>0</v>
      </c>
      <c r="DE98" s="95">
        <v>0</v>
      </c>
      <c r="DF98" s="95">
        <v>0</v>
      </c>
      <c r="DG98" s="95">
        <v>0</v>
      </c>
      <c r="DH98" s="103">
        <v>0</v>
      </c>
    </row>
    <row r="99" spans="1:112" s="89" customFormat="1" ht="15" customHeight="1">
      <c r="A99" s="96" t="s">
        <v>2113</v>
      </c>
      <c r="B99" s="97"/>
      <c r="C99" s="97"/>
      <c r="D99" s="97" t="s">
        <v>2114</v>
      </c>
      <c r="E99" s="95">
        <v>11858.98</v>
      </c>
      <c r="F99" s="95">
        <v>11858.98</v>
      </c>
      <c r="G99" s="95">
        <v>0</v>
      </c>
      <c r="H99" s="95">
        <v>0</v>
      </c>
      <c r="I99" s="95">
        <v>0</v>
      </c>
      <c r="J99" s="95">
        <v>0</v>
      </c>
      <c r="K99" s="95">
        <v>0</v>
      </c>
      <c r="L99" s="95">
        <v>0</v>
      </c>
      <c r="M99" s="95">
        <v>0</v>
      </c>
      <c r="N99" s="95">
        <v>0</v>
      </c>
      <c r="O99" s="95">
        <v>0</v>
      </c>
      <c r="P99" s="95">
        <v>0</v>
      </c>
      <c r="Q99" s="95">
        <v>5073.02</v>
      </c>
      <c r="R99" s="95">
        <v>0</v>
      </c>
      <c r="S99" s="95">
        <v>6785.96</v>
      </c>
      <c r="T99" s="95">
        <v>0</v>
      </c>
      <c r="U99" s="95">
        <v>0</v>
      </c>
      <c r="V99" s="95">
        <v>0</v>
      </c>
      <c r="W99" s="95">
        <v>0</v>
      </c>
      <c r="X99" s="95">
        <v>0</v>
      </c>
      <c r="Y99" s="95">
        <v>0</v>
      </c>
      <c r="Z99" s="95">
        <v>0</v>
      </c>
      <c r="AA99" s="95">
        <v>0</v>
      </c>
      <c r="AB99" s="95">
        <v>0</v>
      </c>
      <c r="AC99" s="95">
        <v>0</v>
      </c>
      <c r="AD99" s="95">
        <v>0</v>
      </c>
      <c r="AE99" s="95">
        <v>0</v>
      </c>
      <c r="AF99" s="95">
        <v>0</v>
      </c>
      <c r="AG99" s="95">
        <v>0</v>
      </c>
      <c r="AH99" s="95">
        <v>0</v>
      </c>
      <c r="AI99" s="95">
        <v>0</v>
      </c>
      <c r="AJ99" s="95">
        <v>0</v>
      </c>
      <c r="AK99" s="95">
        <v>0</v>
      </c>
      <c r="AL99" s="95">
        <v>0</v>
      </c>
      <c r="AM99" s="95">
        <v>0</v>
      </c>
      <c r="AN99" s="95">
        <v>0</v>
      </c>
      <c r="AO99" s="95">
        <v>0</v>
      </c>
      <c r="AP99" s="95">
        <v>0</v>
      </c>
      <c r="AQ99" s="95">
        <v>0</v>
      </c>
      <c r="AR99" s="95">
        <v>0</v>
      </c>
      <c r="AS99" s="95">
        <v>0</v>
      </c>
      <c r="AT99" s="95">
        <v>0</v>
      </c>
      <c r="AU99" s="95">
        <v>0</v>
      </c>
      <c r="AV99" s="95">
        <v>0</v>
      </c>
      <c r="AW99" s="95">
        <v>0</v>
      </c>
      <c r="AX99" s="95">
        <v>0</v>
      </c>
      <c r="AY99" s="95">
        <v>0</v>
      </c>
      <c r="AZ99" s="95">
        <v>0</v>
      </c>
      <c r="BA99" s="95">
        <v>0</v>
      </c>
      <c r="BB99" s="95">
        <v>0</v>
      </c>
      <c r="BC99" s="95">
        <v>0</v>
      </c>
      <c r="BD99" s="95">
        <v>0</v>
      </c>
      <c r="BE99" s="95">
        <v>0</v>
      </c>
      <c r="BF99" s="95">
        <v>0</v>
      </c>
      <c r="BG99" s="95">
        <v>0</v>
      </c>
      <c r="BH99" s="95">
        <v>0</v>
      </c>
      <c r="BI99" s="95">
        <v>0</v>
      </c>
      <c r="BJ99" s="95">
        <v>0</v>
      </c>
      <c r="BK99" s="95">
        <v>0</v>
      </c>
      <c r="BL99" s="95">
        <v>0</v>
      </c>
      <c r="BM99" s="95">
        <v>0</v>
      </c>
      <c r="BN99" s="99" t="s">
        <v>1967</v>
      </c>
      <c r="BO99" s="99" t="s">
        <v>1967</v>
      </c>
      <c r="BP99" s="99" t="s">
        <v>1967</v>
      </c>
      <c r="BQ99" s="99" t="s">
        <v>1967</v>
      </c>
      <c r="BR99" s="99" t="s">
        <v>1967</v>
      </c>
      <c r="BS99" s="99" t="s">
        <v>1967</v>
      </c>
      <c r="BT99" s="99" t="s">
        <v>1967</v>
      </c>
      <c r="BU99" s="99" t="s">
        <v>1967</v>
      </c>
      <c r="BV99" s="99" t="s">
        <v>1967</v>
      </c>
      <c r="BW99" s="99" t="s">
        <v>1967</v>
      </c>
      <c r="BX99" s="99" t="s">
        <v>1967</v>
      </c>
      <c r="BY99" s="99" t="s">
        <v>1967</v>
      </c>
      <c r="BZ99" s="99" t="s">
        <v>1967</v>
      </c>
      <c r="CA99" s="95">
        <v>0</v>
      </c>
      <c r="CB99" s="95">
        <v>0</v>
      </c>
      <c r="CC99" s="95">
        <v>0</v>
      </c>
      <c r="CD99" s="95">
        <v>0</v>
      </c>
      <c r="CE99" s="95">
        <v>0</v>
      </c>
      <c r="CF99" s="95">
        <v>0</v>
      </c>
      <c r="CG99" s="95">
        <v>0</v>
      </c>
      <c r="CH99" s="95">
        <v>0</v>
      </c>
      <c r="CI99" s="95">
        <v>0</v>
      </c>
      <c r="CJ99" s="95">
        <v>0</v>
      </c>
      <c r="CK99" s="95">
        <v>0</v>
      </c>
      <c r="CL99" s="95">
        <v>0</v>
      </c>
      <c r="CM99" s="95">
        <v>0</v>
      </c>
      <c r="CN99" s="95">
        <v>0</v>
      </c>
      <c r="CO99" s="95">
        <v>0</v>
      </c>
      <c r="CP99" s="95">
        <v>0</v>
      </c>
      <c r="CQ99" s="95">
        <v>0</v>
      </c>
      <c r="CR99" s="99" t="s">
        <v>1967</v>
      </c>
      <c r="CS99" s="99" t="s">
        <v>1967</v>
      </c>
      <c r="CT99" s="99" t="s">
        <v>1967</v>
      </c>
      <c r="CU99" s="95">
        <v>0</v>
      </c>
      <c r="CV99" s="95">
        <v>0</v>
      </c>
      <c r="CW99" s="95">
        <v>0</v>
      </c>
      <c r="CX99" s="95">
        <v>0</v>
      </c>
      <c r="CY99" s="95">
        <v>0</v>
      </c>
      <c r="CZ99" s="95">
        <v>0</v>
      </c>
      <c r="DA99" s="99" t="s">
        <v>1967</v>
      </c>
      <c r="DB99" s="99" t="s">
        <v>1967</v>
      </c>
      <c r="DC99" s="99" t="s">
        <v>1967</v>
      </c>
      <c r="DD99" s="95">
        <v>0</v>
      </c>
      <c r="DE99" s="95">
        <v>0</v>
      </c>
      <c r="DF99" s="95">
        <v>0</v>
      </c>
      <c r="DG99" s="95">
        <v>0</v>
      </c>
      <c r="DH99" s="103">
        <v>0</v>
      </c>
    </row>
    <row r="100" spans="1:112" s="89" customFormat="1" ht="15" customHeight="1">
      <c r="A100" s="96" t="s">
        <v>2115</v>
      </c>
      <c r="B100" s="97"/>
      <c r="C100" s="97"/>
      <c r="D100" s="97" t="s">
        <v>2116</v>
      </c>
      <c r="E100" s="95">
        <v>11858.98</v>
      </c>
      <c r="F100" s="95">
        <v>11858.98</v>
      </c>
      <c r="G100" s="95">
        <v>0</v>
      </c>
      <c r="H100" s="95">
        <v>0</v>
      </c>
      <c r="I100" s="95">
        <v>0</v>
      </c>
      <c r="J100" s="95">
        <v>0</v>
      </c>
      <c r="K100" s="95">
        <v>0</v>
      </c>
      <c r="L100" s="95">
        <v>0</v>
      </c>
      <c r="M100" s="95">
        <v>0</v>
      </c>
      <c r="N100" s="95">
        <v>0</v>
      </c>
      <c r="O100" s="95">
        <v>0</v>
      </c>
      <c r="P100" s="95">
        <v>0</v>
      </c>
      <c r="Q100" s="95">
        <v>5073.02</v>
      </c>
      <c r="R100" s="95">
        <v>0</v>
      </c>
      <c r="S100" s="95">
        <v>6785.96</v>
      </c>
      <c r="T100" s="95">
        <v>0</v>
      </c>
      <c r="U100" s="95">
        <v>0</v>
      </c>
      <c r="V100" s="95">
        <v>0</v>
      </c>
      <c r="W100" s="95">
        <v>0</v>
      </c>
      <c r="X100" s="95">
        <v>0</v>
      </c>
      <c r="Y100" s="95">
        <v>0</v>
      </c>
      <c r="Z100" s="95">
        <v>0</v>
      </c>
      <c r="AA100" s="95">
        <v>0</v>
      </c>
      <c r="AB100" s="95">
        <v>0</v>
      </c>
      <c r="AC100" s="95">
        <v>0</v>
      </c>
      <c r="AD100" s="95">
        <v>0</v>
      </c>
      <c r="AE100" s="95">
        <v>0</v>
      </c>
      <c r="AF100" s="95">
        <v>0</v>
      </c>
      <c r="AG100" s="95">
        <v>0</v>
      </c>
      <c r="AH100" s="95">
        <v>0</v>
      </c>
      <c r="AI100" s="95">
        <v>0</v>
      </c>
      <c r="AJ100" s="95">
        <v>0</v>
      </c>
      <c r="AK100" s="95">
        <v>0</v>
      </c>
      <c r="AL100" s="95">
        <v>0</v>
      </c>
      <c r="AM100" s="95">
        <v>0</v>
      </c>
      <c r="AN100" s="95">
        <v>0</v>
      </c>
      <c r="AO100" s="95">
        <v>0</v>
      </c>
      <c r="AP100" s="95">
        <v>0</v>
      </c>
      <c r="AQ100" s="95">
        <v>0</v>
      </c>
      <c r="AR100" s="95">
        <v>0</v>
      </c>
      <c r="AS100" s="95">
        <v>0</v>
      </c>
      <c r="AT100" s="95">
        <v>0</v>
      </c>
      <c r="AU100" s="95">
        <v>0</v>
      </c>
      <c r="AV100" s="95">
        <v>0</v>
      </c>
      <c r="AW100" s="95">
        <v>0</v>
      </c>
      <c r="AX100" s="95">
        <v>0</v>
      </c>
      <c r="AY100" s="95">
        <v>0</v>
      </c>
      <c r="AZ100" s="95">
        <v>0</v>
      </c>
      <c r="BA100" s="95">
        <v>0</v>
      </c>
      <c r="BB100" s="95">
        <v>0</v>
      </c>
      <c r="BC100" s="95">
        <v>0</v>
      </c>
      <c r="BD100" s="95">
        <v>0</v>
      </c>
      <c r="BE100" s="95">
        <v>0</v>
      </c>
      <c r="BF100" s="95">
        <v>0</v>
      </c>
      <c r="BG100" s="95">
        <v>0</v>
      </c>
      <c r="BH100" s="95">
        <v>0</v>
      </c>
      <c r="BI100" s="95">
        <v>0</v>
      </c>
      <c r="BJ100" s="95">
        <v>0</v>
      </c>
      <c r="BK100" s="95">
        <v>0</v>
      </c>
      <c r="BL100" s="95">
        <v>0</v>
      </c>
      <c r="BM100" s="95">
        <v>0</v>
      </c>
      <c r="BN100" s="99" t="s">
        <v>1967</v>
      </c>
      <c r="BO100" s="99" t="s">
        <v>1967</v>
      </c>
      <c r="BP100" s="99" t="s">
        <v>1967</v>
      </c>
      <c r="BQ100" s="99" t="s">
        <v>1967</v>
      </c>
      <c r="BR100" s="99" t="s">
        <v>1967</v>
      </c>
      <c r="BS100" s="99" t="s">
        <v>1967</v>
      </c>
      <c r="BT100" s="99" t="s">
        <v>1967</v>
      </c>
      <c r="BU100" s="99" t="s">
        <v>1967</v>
      </c>
      <c r="BV100" s="99" t="s">
        <v>1967</v>
      </c>
      <c r="BW100" s="99" t="s">
        <v>1967</v>
      </c>
      <c r="BX100" s="99" t="s">
        <v>1967</v>
      </c>
      <c r="BY100" s="99" t="s">
        <v>1967</v>
      </c>
      <c r="BZ100" s="99" t="s">
        <v>1967</v>
      </c>
      <c r="CA100" s="95">
        <v>0</v>
      </c>
      <c r="CB100" s="95">
        <v>0</v>
      </c>
      <c r="CC100" s="95">
        <v>0</v>
      </c>
      <c r="CD100" s="95">
        <v>0</v>
      </c>
      <c r="CE100" s="95">
        <v>0</v>
      </c>
      <c r="CF100" s="95">
        <v>0</v>
      </c>
      <c r="CG100" s="95">
        <v>0</v>
      </c>
      <c r="CH100" s="95">
        <v>0</v>
      </c>
      <c r="CI100" s="95">
        <v>0</v>
      </c>
      <c r="CJ100" s="95">
        <v>0</v>
      </c>
      <c r="CK100" s="95">
        <v>0</v>
      </c>
      <c r="CL100" s="95">
        <v>0</v>
      </c>
      <c r="CM100" s="95">
        <v>0</v>
      </c>
      <c r="CN100" s="95">
        <v>0</v>
      </c>
      <c r="CO100" s="95">
        <v>0</v>
      </c>
      <c r="CP100" s="95">
        <v>0</v>
      </c>
      <c r="CQ100" s="95">
        <v>0</v>
      </c>
      <c r="CR100" s="99" t="s">
        <v>1967</v>
      </c>
      <c r="CS100" s="99" t="s">
        <v>1967</v>
      </c>
      <c r="CT100" s="99" t="s">
        <v>1967</v>
      </c>
      <c r="CU100" s="95">
        <v>0</v>
      </c>
      <c r="CV100" s="95">
        <v>0</v>
      </c>
      <c r="CW100" s="95">
        <v>0</v>
      </c>
      <c r="CX100" s="95">
        <v>0</v>
      </c>
      <c r="CY100" s="95">
        <v>0</v>
      </c>
      <c r="CZ100" s="95">
        <v>0</v>
      </c>
      <c r="DA100" s="99" t="s">
        <v>1967</v>
      </c>
      <c r="DB100" s="99" t="s">
        <v>1967</v>
      </c>
      <c r="DC100" s="99" t="s">
        <v>1967</v>
      </c>
      <c r="DD100" s="95">
        <v>0</v>
      </c>
      <c r="DE100" s="95">
        <v>0</v>
      </c>
      <c r="DF100" s="95">
        <v>0</v>
      </c>
      <c r="DG100" s="95">
        <v>0</v>
      </c>
      <c r="DH100" s="103">
        <v>0</v>
      </c>
    </row>
    <row r="101" spans="1:112" s="89" customFormat="1" ht="15" customHeight="1">
      <c r="A101" s="96" t="s">
        <v>2117</v>
      </c>
      <c r="B101" s="97"/>
      <c r="C101" s="97"/>
      <c r="D101" s="97" t="s">
        <v>2118</v>
      </c>
      <c r="E101" s="95">
        <v>1037570.74</v>
      </c>
      <c r="F101" s="95">
        <v>953451.41</v>
      </c>
      <c r="G101" s="95">
        <v>273068.35</v>
      </c>
      <c r="H101" s="95">
        <v>213408.5</v>
      </c>
      <c r="I101" s="95">
        <v>115064</v>
      </c>
      <c r="J101" s="95">
        <v>0</v>
      </c>
      <c r="K101" s="95">
        <v>35400</v>
      </c>
      <c r="L101" s="95">
        <v>25690.08</v>
      </c>
      <c r="M101" s="95">
        <v>0</v>
      </c>
      <c r="N101" s="95">
        <v>75233.64</v>
      </c>
      <c r="O101" s="95">
        <v>19778.58</v>
      </c>
      <c r="P101" s="95">
        <v>1888.26</v>
      </c>
      <c r="Q101" s="95">
        <v>85920</v>
      </c>
      <c r="R101" s="95">
        <v>0</v>
      </c>
      <c r="S101" s="95">
        <v>108000</v>
      </c>
      <c r="T101" s="95">
        <v>72862.13</v>
      </c>
      <c r="U101" s="95">
        <v>7876.9</v>
      </c>
      <c r="V101" s="95">
        <v>0</v>
      </c>
      <c r="W101" s="95">
        <v>0</v>
      </c>
      <c r="X101" s="95">
        <v>90</v>
      </c>
      <c r="Y101" s="95">
        <v>0</v>
      </c>
      <c r="Z101" s="95">
        <v>0</v>
      </c>
      <c r="AA101" s="95">
        <v>0</v>
      </c>
      <c r="AB101" s="95">
        <v>0</v>
      </c>
      <c r="AC101" s="95">
        <v>0</v>
      </c>
      <c r="AD101" s="95">
        <v>0</v>
      </c>
      <c r="AE101" s="95">
        <v>0</v>
      </c>
      <c r="AF101" s="95">
        <v>0</v>
      </c>
      <c r="AG101" s="95">
        <v>0</v>
      </c>
      <c r="AH101" s="95">
        <v>0</v>
      </c>
      <c r="AI101" s="95">
        <v>100</v>
      </c>
      <c r="AJ101" s="95">
        <v>0</v>
      </c>
      <c r="AK101" s="95">
        <v>0</v>
      </c>
      <c r="AL101" s="95">
        <v>0</v>
      </c>
      <c r="AM101" s="95">
        <v>0</v>
      </c>
      <c r="AN101" s="95">
        <v>2519.5</v>
      </c>
      <c r="AO101" s="95">
        <v>0</v>
      </c>
      <c r="AP101" s="95">
        <v>7800</v>
      </c>
      <c r="AQ101" s="95">
        <v>12000</v>
      </c>
      <c r="AR101" s="95">
        <v>40254.23</v>
      </c>
      <c r="AS101" s="95">
        <v>0</v>
      </c>
      <c r="AT101" s="95">
        <v>0</v>
      </c>
      <c r="AU101" s="95">
        <v>2221.5</v>
      </c>
      <c r="AV101" s="95">
        <v>11257.2</v>
      </c>
      <c r="AW101" s="95">
        <v>0</v>
      </c>
      <c r="AX101" s="95">
        <v>11257.2</v>
      </c>
      <c r="AY101" s="95">
        <v>0</v>
      </c>
      <c r="AZ101" s="95">
        <v>0</v>
      </c>
      <c r="BA101" s="95">
        <v>0</v>
      </c>
      <c r="BB101" s="95">
        <v>0</v>
      </c>
      <c r="BC101" s="95">
        <v>0</v>
      </c>
      <c r="BD101" s="95">
        <v>0</v>
      </c>
      <c r="BE101" s="95">
        <v>0</v>
      </c>
      <c r="BF101" s="95">
        <v>0</v>
      </c>
      <c r="BG101" s="95">
        <v>0</v>
      </c>
      <c r="BH101" s="95">
        <v>0</v>
      </c>
      <c r="BI101" s="95">
        <v>0</v>
      </c>
      <c r="BJ101" s="95">
        <v>0</v>
      </c>
      <c r="BK101" s="95">
        <v>0</v>
      </c>
      <c r="BL101" s="95">
        <v>0</v>
      </c>
      <c r="BM101" s="95">
        <v>0</v>
      </c>
      <c r="BN101" s="99" t="s">
        <v>1967</v>
      </c>
      <c r="BO101" s="99" t="s">
        <v>1967</v>
      </c>
      <c r="BP101" s="99" t="s">
        <v>1967</v>
      </c>
      <c r="BQ101" s="99" t="s">
        <v>1967</v>
      </c>
      <c r="BR101" s="99" t="s">
        <v>1967</v>
      </c>
      <c r="BS101" s="99" t="s">
        <v>1967</v>
      </c>
      <c r="BT101" s="99" t="s">
        <v>1967</v>
      </c>
      <c r="BU101" s="99" t="s">
        <v>1967</v>
      </c>
      <c r="BV101" s="99" t="s">
        <v>1967</v>
      </c>
      <c r="BW101" s="99" t="s">
        <v>1967</v>
      </c>
      <c r="BX101" s="99" t="s">
        <v>1967</v>
      </c>
      <c r="BY101" s="99" t="s">
        <v>1967</v>
      </c>
      <c r="BZ101" s="99" t="s">
        <v>1967</v>
      </c>
      <c r="CA101" s="95">
        <v>0</v>
      </c>
      <c r="CB101" s="95">
        <v>0</v>
      </c>
      <c r="CC101" s="95">
        <v>0</v>
      </c>
      <c r="CD101" s="95">
        <v>0</v>
      </c>
      <c r="CE101" s="95">
        <v>0</v>
      </c>
      <c r="CF101" s="95">
        <v>0</v>
      </c>
      <c r="CG101" s="95">
        <v>0</v>
      </c>
      <c r="CH101" s="95">
        <v>0</v>
      </c>
      <c r="CI101" s="95">
        <v>0</v>
      </c>
      <c r="CJ101" s="95">
        <v>0</v>
      </c>
      <c r="CK101" s="95">
        <v>0</v>
      </c>
      <c r="CL101" s="95">
        <v>0</v>
      </c>
      <c r="CM101" s="95">
        <v>0</v>
      </c>
      <c r="CN101" s="95">
        <v>0</v>
      </c>
      <c r="CO101" s="95">
        <v>0</v>
      </c>
      <c r="CP101" s="95">
        <v>0</v>
      </c>
      <c r="CQ101" s="95">
        <v>0</v>
      </c>
      <c r="CR101" s="99" t="s">
        <v>1967</v>
      </c>
      <c r="CS101" s="99" t="s">
        <v>1967</v>
      </c>
      <c r="CT101" s="99" t="s">
        <v>1967</v>
      </c>
      <c r="CU101" s="95">
        <v>0</v>
      </c>
      <c r="CV101" s="95">
        <v>0</v>
      </c>
      <c r="CW101" s="95">
        <v>0</v>
      </c>
      <c r="CX101" s="95">
        <v>0</v>
      </c>
      <c r="CY101" s="95">
        <v>0</v>
      </c>
      <c r="CZ101" s="95">
        <v>0</v>
      </c>
      <c r="DA101" s="99" t="s">
        <v>1967</v>
      </c>
      <c r="DB101" s="99" t="s">
        <v>1967</v>
      </c>
      <c r="DC101" s="99" t="s">
        <v>1967</v>
      </c>
      <c r="DD101" s="95">
        <v>0</v>
      </c>
      <c r="DE101" s="95">
        <v>0</v>
      </c>
      <c r="DF101" s="95">
        <v>0</v>
      </c>
      <c r="DG101" s="95">
        <v>0</v>
      </c>
      <c r="DH101" s="103">
        <v>0</v>
      </c>
    </row>
    <row r="102" spans="1:112" s="89" customFormat="1" ht="15" customHeight="1">
      <c r="A102" s="96" t="s">
        <v>2119</v>
      </c>
      <c r="B102" s="97"/>
      <c r="C102" s="97"/>
      <c r="D102" s="97" t="s">
        <v>1972</v>
      </c>
      <c r="E102" s="95">
        <v>1037570.74</v>
      </c>
      <c r="F102" s="95">
        <v>953451.41</v>
      </c>
      <c r="G102" s="95">
        <v>273068.35</v>
      </c>
      <c r="H102" s="95">
        <v>213408.5</v>
      </c>
      <c r="I102" s="95">
        <v>115064</v>
      </c>
      <c r="J102" s="95">
        <v>0</v>
      </c>
      <c r="K102" s="95">
        <v>35400</v>
      </c>
      <c r="L102" s="95">
        <v>25690.08</v>
      </c>
      <c r="M102" s="95">
        <v>0</v>
      </c>
      <c r="N102" s="95">
        <v>75233.64</v>
      </c>
      <c r="O102" s="95">
        <v>19778.58</v>
      </c>
      <c r="P102" s="95">
        <v>1888.26</v>
      </c>
      <c r="Q102" s="95">
        <v>85920</v>
      </c>
      <c r="R102" s="95">
        <v>0</v>
      </c>
      <c r="S102" s="95">
        <v>108000</v>
      </c>
      <c r="T102" s="95">
        <v>72862.13</v>
      </c>
      <c r="U102" s="95">
        <v>7876.9</v>
      </c>
      <c r="V102" s="95">
        <v>0</v>
      </c>
      <c r="W102" s="95">
        <v>0</v>
      </c>
      <c r="X102" s="95">
        <v>90</v>
      </c>
      <c r="Y102" s="95">
        <v>0</v>
      </c>
      <c r="Z102" s="95">
        <v>0</v>
      </c>
      <c r="AA102" s="95">
        <v>0</v>
      </c>
      <c r="AB102" s="95">
        <v>0</v>
      </c>
      <c r="AC102" s="95">
        <v>0</v>
      </c>
      <c r="AD102" s="95">
        <v>0</v>
      </c>
      <c r="AE102" s="95">
        <v>0</v>
      </c>
      <c r="AF102" s="95">
        <v>0</v>
      </c>
      <c r="AG102" s="95">
        <v>0</v>
      </c>
      <c r="AH102" s="95">
        <v>0</v>
      </c>
      <c r="AI102" s="95">
        <v>100</v>
      </c>
      <c r="AJ102" s="95">
        <v>0</v>
      </c>
      <c r="AK102" s="95">
        <v>0</v>
      </c>
      <c r="AL102" s="95">
        <v>0</v>
      </c>
      <c r="AM102" s="95">
        <v>0</v>
      </c>
      <c r="AN102" s="95">
        <v>2519.5</v>
      </c>
      <c r="AO102" s="95">
        <v>0</v>
      </c>
      <c r="AP102" s="95">
        <v>7800</v>
      </c>
      <c r="AQ102" s="95">
        <v>12000</v>
      </c>
      <c r="AR102" s="95">
        <v>40254.23</v>
      </c>
      <c r="AS102" s="95">
        <v>0</v>
      </c>
      <c r="AT102" s="95">
        <v>0</v>
      </c>
      <c r="AU102" s="95">
        <v>2221.5</v>
      </c>
      <c r="AV102" s="95">
        <v>11257.2</v>
      </c>
      <c r="AW102" s="95">
        <v>0</v>
      </c>
      <c r="AX102" s="95">
        <v>11257.2</v>
      </c>
      <c r="AY102" s="95">
        <v>0</v>
      </c>
      <c r="AZ102" s="95">
        <v>0</v>
      </c>
      <c r="BA102" s="95">
        <v>0</v>
      </c>
      <c r="BB102" s="95">
        <v>0</v>
      </c>
      <c r="BC102" s="95">
        <v>0</v>
      </c>
      <c r="BD102" s="95">
        <v>0</v>
      </c>
      <c r="BE102" s="95">
        <v>0</v>
      </c>
      <c r="BF102" s="95">
        <v>0</v>
      </c>
      <c r="BG102" s="95">
        <v>0</v>
      </c>
      <c r="BH102" s="95">
        <v>0</v>
      </c>
      <c r="BI102" s="95">
        <v>0</v>
      </c>
      <c r="BJ102" s="95">
        <v>0</v>
      </c>
      <c r="BK102" s="95">
        <v>0</v>
      </c>
      <c r="BL102" s="95">
        <v>0</v>
      </c>
      <c r="BM102" s="95">
        <v>0</v>
      </c>
      <c r="BN102" s="99" t="s">
        <v>1967</v>
      </c>
      <c r="BO102" s="99" t="s">
        <v>1967</v>
      </c>
      <c r="BP102" s="99" t="s">
        <v>1967</v>
      </c>
      <c r="BQ102" s="99" t="s">
        <v>1967</v>
      </c>
      <c r="BR102" s="99" t="s">
        <v>1967</v>
      </c>
      <c r="BS102" s="99" t="s">
        <v>1967</v>
      </c>
      <c r="BT102" s="99" t="s">
        <v>1967</v>
      </c>
      <c r="BU102" s="99" t="s">
        <v>1967</v>
      </c>
      <c r="BV102" s="99" t="s">
        <v>1967</v>
      </c>
      <c r="BW102" s="99" t="s">
        <v>1967</v>
      </c>
      <c r="BX102" s="99" t="s">
        <v>1967</v>
      </c>
      <c r="BY102" s="99" t="s">
        <v>1967</v>
      </c>
      <c r="BZ102" s="99" t="s">
        <v>1967</v>
      </c>
      <c r="CA102" s="95">
        <v>0</v>
      </c>
      <c r="CB102" s="95">
        <v>0</v>
      </c>
      <c r="CC102" s="95">
        <v>0</v>
      </c>
      <c r="CD102" s="95">
        <v>0</v>
      </c>
      <c r="CE102" s="95">
        <v>0</v>
      </c>
      <c r="CF102" s="95">
        <v>0</v>
      </c>
      <c r="CG102" s="95">
        <v>0</v>
      </c>
      <c r="CH102" s="95">
        <v>0</v>
      </c>
      <c r="CI102" s="95">
        <v>0</v>
      </c>
      <c r="CJ102" s="95">
        <v>0</v>
      </c>
      <c r="CK102" s="95">
        <v>0</v>
      </c>
      <c r="CL102" s="95">
        <v>0</v>
      </c>
      <c r="CM102" s="95">
        <v>0</v>
      </c>
      <c r="CN102" s="95">
        <v>0</v>
      </c>
      <c r="CO102" s="95">
        <v>0</v>
      </c>
      <c r="CP102" s="95">
        <v>0</v>
      </c>
      <c r="CQ102" s="95">
        <v>0</v>
      </c>
      <c r="CR102" s="99" t="s">
        <v>1967</v>
      </c>
      <c r="CS102" s="99" t="s">
        <v>1967</v>
      </c>
      <c r="CT102" s="99" t="s">
        <v>1967</v>
      </c>
      <c r="CU102" s="95">
        <v>0</v>
      </c>
      <c r="CV102" s="95">
        <v>0</v>
      </c>
      <c r="CW102" s="95">
        <v>0</v>
      </c>
      <c r="CX102" s="95">
        <v>0</v>
      </c>
      <c r="CY102" s="95">
        <v>0</v>
      </c>
      <c r="CZ102" s="95">
        <v>0</v>
      </c>
      <c r="DA102" s="99" t="s">
        <v>1967</v>
      </c>
      <c r="DB102" s="99" t="s">
        <v>1967</v>
      </c>
      <c r="DC102" s="99" t="s">
        <v>1967</v>
      </c>
      <c r="DD102" s="95">
        <v>0</v>
      </c>
      <c r="DE102" s="95">
        <v>0</v>
      </c>
      <c r="DF102" s="95">
        <v>0</v>
      </c>
      <c r="DG102" s="95">
        <v>0</v>
      </c>
      <c r="DH102" s="103">
        <v>0</v>
      </c>
    </row>
    <row r="103" spans="1:112" s="89" customFormat="1" ht="15" customHeight="1">
      <c r="A103" s="96" t="s">
        <v>2120</v>
      </c>
      <c r="B103" s="97"/>
      <c r="C103" s="97"/>
      <c r="D103" s="97" t="s">
        <v>2121</v>
      </c>
      <c r="E103" s="95">
        <v>20780</v>
      </c>
      <c r="F103" s="95">
        <v>0</v>
      </c>
      <c r="G103" s="95">
        <v>0</v>
      </c>
      <c r="H103" s="95">
        <v>0</v>
      </c>
      <c r="I103" s="95">
        <v>0</v>
      </c>
      <c r="J103" s="95">
        <v>0</v>
      </c>
      <c r="K103" s="95">
        <v>0</v>
      </c>
      <c r="L103" s="95">
        <v>0</v>
      </c>
      <c r="M103" s="95">
        <v>0</v>
      </c>
      <c r="N103" s="95">
        <v>0</v>
      </c>
      <c r="O103" s="95">
        <v>0</v>
      </c>
      <c r="P103" s="95">
        <v>0</v>
      </c>
      <c r="Q103" s="95">
        <v>0</v>
      </c>
      <c r="R103" s="95">
        <v>0</v>
      </c>
      <c r="S103" s="95">
        <v>0</v>
      </c>
      <c r="T103" s="95">
        <v>0</v>
      </c>
      <c r="U103" s="95">
        <v>0</v>
      </c>
      <c r="V103" s="95">
        <v>0</v>
      </c>
      <c r="W103" s="95">
        <v>0</v>
      </c>
      <c r="X103" s="95">
        <v>0</v>
      </c>
      <c r="Y103" s="95">
        <v>0</v>
      </c>
      <c r="Z103" s="95">
        <v>0</v>
      </c>
      <c r="AA103" s="95">
        <v>0</v>
      </c>
      <c r="AB103" s="95">
        <v>0</v>
      </c>
      <c r="AC103" s="95">
        <v>0</v>
      </c>
      <c r="AD103" s="95">
        <v>0</v>
      </c>
      <c r="AE103" s="95">
        <v>0</v>
      </c>
      <c r="AF103" s="95">
        <v>0</v>
      </c>
      <c r="AG103" s="95">
        <v>0</v>
      </c>
      <c r="AH103" s="95">
        <v>0</v>
      </c>
      <c r="AI103" s="95">
        <v>0</v>
      </c>
      <c r="AJ103" s="95">
        <v>0</v>
      </c>
      <c r="AK103" s="95">
        <v>0</v>
      </c>
      <c r="AL103" s="95">
        <v>0</v>
      </c>
      <c r="AM103" s="95">
        <v>0</v>
      </c>
      <c r="AN103" s="95">
        <v>0</v>
      </c>
      <c r="AO103" s="95">
        <v>0</v>
      </c>
      <c r="AP103" s="95">
        <v>0</v>
      </c>
      <c r="AQ103" s="95">
        <v>0</v>
      </c>
      <c r="AR103" s="95">
        <v>0</v>
      </c>
      <c r="AS103" s="95">
        <v>0</v>
      </c>
      <c r="AT103" s="95">
        <v>0</v>
      </c>
      <c r="AU103" s="95">
        <v>0</v>
      </c>
      <c r="AV103" s="95">
        <v>20780</v>
      </c>
      <c r="AW103" s="95">
        <v>0</v>
      </c>
      <c r="AX103" s="95">
        <v>0</v>
      </c>
      <c r="AY103" s="95">
        <v>0</v>
      </c>
      <c r="AZ103" s="95">
        <v>0</v>
      </c>
      <c r="BA103" s="95">
        <v>16100</v>
      </c>
      <c r="BB103" s="95">
        <v>0</v>
      </c>
      <c r="BC103" s="95">
        <v>0</v>
      </c>
      <c r="BD103" s="95">
        <v>0</v>
      </c>
      <c r="BE103" s="95">
        <v>0</v>
      </c>
      <c r="BF103" s="95">
        <v>0</v>
      </c>
      <c r="BG103" s="95">
        <v>0</v>
      </c>
      <c r="BH103" s="95">
        <v>4680</v>
      </c>
      <c r="BI103" s="95">
        <v>0</v>
      </c>
      <c r="BJ103" s="95">
        <v>0</v>
      </c>
      <c r="BK103" s="95">
        <v>0</v>
      </c>
      <c r="BL103" s="95">
        <v>0</v>
      </c>
      <c r="BM103" s="95">
        <v>0</v>
      </c>
      <c r="BN103" s="99" t="s">
        <v>1967</v>
      </c>
      <c r="BO103" s="99" t="s">
        <v>1967</v>
      </c>
      <c r="BP103" s="99" t="s">
        <v>1967</v>
      </c>
      <c r="BQ103" s="99" t="s">
        <v>1967</v>
      </c>
      <c r="BR103" s="99" t="s">
        <v>1967</v>
      </c>
      <c r="BS103" s="99" t="s">
        <v>1967</v>
      </c>
      <c r="BT103" s="99" t="s">
        <v>1967</v>
      </c>
      <c r="BU103" s="99" t="s">
        <v>1967</v>
      </c>
      <c r="BV103" s="99" t="s">
        <v>1967</v>
      </c>
      <c r="BW103" s="99" t="s">
        <v>1967</v>
      </c>
      <c r="BX103" s="99" t="s">
        <v>1967</v>
      </c>
      <c r="BY103" s="99" t="s">
        <v>1967</v>
      </c>
      <c r="BZ103" s="99" t="s">
        <v>1967</v>
      </c>
      <c r="CA103" s="95">
        <v>0</v>
      </c>
      <c r="CB103" s="95">
        <v>0</v>
      </c>
      <c r="CC103" s="95">
        <v>0</v>
      </c>
      <c r="CD103" s="95">
        <v>0</v>
      </c>
      <c r="CE103" s="95">
        <v>0</v>
      </c>
      <c r="CF103" s="95">
        <v>0</v>
      </c>
      <c r="CG103" s="95">
        <v>0</v>
      </c>
      <c r="CH103" s="95">
        <v>0</v>
      </c>
      <c r="CI103" s="95">
        <v>0</v>
      </c>
      <c r="CJ103" s="95">
        <v>0</v>
      </c>
      <c r="CK103" s="95">
        <v>0</v>
      </c>
      <c r="CL103" s="95">
        <v>0</v>
      </c>
      <c r="CM103" s="95">
        <v>0</v>
      </c>
      <c r="CN103" s="95">
        <v>0</v>
      </c>
      <c r="CO103" s="95">
        <v>0</v>
      </c>
      <c r="CP103" s="95">
        <v>0</v>
      </c>
      <c r="CQ103" s="95">
        <v>0</v>
      </c>
      <c r="CR103" s="99" t="s">
        <v>1967</v>
      </c>
      <c r="CS103" s="99" t="s">
        <v>1967</v>
      </c>
      <c r="CT103" s="99" t="s">
        <v>1967</v>
      </c>
      <c r="CU103" s="95">
        <v>0</v>
      </c>
      <c r="CV103" s="95">
        <v>0</v>
      </c>
      <c r="CW103" s="95">
        <v>0</v>
      </c>
      <c r="CX103" s="95">
        <v>0</v>
      </c>
      <c r="CY103" s="95">
        <v>0</v>
      </c>
      <c r="CZ103" s="95">
        <v>0</v>
      </c>
      <c r="DA103" s="99" t="s">
        <v>1967</v>
      </c>
      <c r="DB103" s="99" t="s">
        <v>1967</v>
      </c>
      <c r="DC103" s="99" t="s">
        <v>1967</v>
      </c>
      <c r="DD103" s="95">
        <v>0</v>
      </c>
      <c r="DE103" s="95">
        <v>0</v>
      </c>
      <c r="DF103" s="95">
        <v>0</v>
      </c>
      <c r="DG103" s="95">
        <v>0</v>
      </c>
      <c r="DH103" s="103">
        <v>0</v>
      </c>
    </row>
    <row r="104" spans="1:112" s="89" customFormat="1" ht="15" customHeight="1">
      <c r="A104" s="96" t="s">
        <v>2122</v>
      </c>
      <c r="B104" s="97"/>
      <c r="C104" s="97"/>
      <c r="D104" s="97" t="s">
        <v>2123</v>
      </c>
      <c r="E104" s="95">
        <v>20780</v>
      </c>
      <c r="F104" s="95">
        <v>0</v>
      </c>
      <c r="G104" s="95">
        <v>0</v>
      </c>
      <c r="H104" s="95">
        <v>0</v>
      </c>
      <c r="I104" s="95">
        <v>0</v>
      </c>
      <c r="J104" s="95">
        <v>0</v>
      </c>
      <c r="K104" s="95">
        <v>0</v>
      </c>
      <c r="L104" s="95">
        <v>0</v>
      </c>
      <c r="M104" s="95">
        <v>0</v>
      </c>
      <c r="N104" s="95">
        <v>0</v>
      </c>
      <c r="O104" s="95">
        <v>0</v>
      </c>
      <c r="P104" s="95">
        <v>0</v>
      </c>
      <c r="Q104" s="95">
        <v>0</v>
      </c>
      <c r="R104" s="95">
        <v>0</v>
      </c>
      <c r="S104" s="95">
        <v>0</v>
      </c>
      <c r="T104" s="95">
        <v>0</v>
      </c>
      <c r="U104" s="95">
        <v>0</v>
      </c>
      <c r="V104" s="95">
        <v>0</v>
      </c>
      <c r="W104" s="95">
        <v>0</v>
      </c>
      <c r="X104" s="95">
        <v>0</v>
      </c>
      <c r="Y104" s="95">
        <v>0</v>
      </c>
      <c r="Z104" s="95">
        <v>0</v>
      </c>
      <c r="AA104" s="95">
        <v>0</v>
      </c>
      <c r="AB104" s="95">
        <v>0</v>
      </c>
      <c r="AC104" s="95">
        <v>0</v>
      </c>
      <c r="AD104" s="95">
        <v>0</v>
      </c>
      <c r="AE104" s="95">
        <v>0</v>
      </c>
      <c r="AF104" s="95">
        <v>0</v>
      </c>
      <c r="AG104" s="95">
        <v>0</v>
      </c>
      <c r="AH104" s="95">
        <v>0</v>
      </c>
      <c r="AI104" s="95">
        <v>0</v>
      </c>
      <c r="AJ104" s="95">
        <v>0</v>
      </c>
      <c r="AK104" s="95">
        <v>0</v>
      </c>
      <c r="AL104" s="95">
        <v>0</v>
      </c>
      <c r="AM104" s="95">
        <v>0</v>
      </c>
      <c r="AN104" s="95">
        <v>0</v>
      </c>
      <c r="AO104" s="95">
        <v>0</v>
      </c>
      <c r="AP104" s="95">
        <v>0</v>
      </c>
      <c r="AQ104" s="95">
        <v>0</v>
      </c>
      <c r="AR104" s="95">
        <v>0</v>
      </c>
      <c r="AS104" s="95">
        <v>0</v>
      </c>
      <c r="AT104" s="95">
        <v>0</v>
      </c>
      <c r="AU104" s="95">
        <v>0</v>
      </c>
      <c r="AV104" s="95">
        <v>20780</v>
      </c>
      <c r="AW104" s="95">
        <v>0</v>
      </c>
      <c r="AX104" s="95">
        <v>0</v>
      </c>
      <c r="AY104" s="95">
        <v>0</v>
      </c>
      <c r="AZ104" s="95">
        <v>0</v>
      </c>
      <c r="BA104" s="95">
        <v>16100</v>
      </c>
      <c r="BB104" s="95">
        <v>0</v>
      </c>
      <c r="BC104" s="95">
        <v>0</v>
      </c>
      <c r="BD104" s="95">
        <v>0</v>
      </c>
      <c r="BE104" s="95">
        <v>0</v>
      </c>
      <c r="BF104" s="95">
        <v>0</v>
      </c>
      <c r="BG104" s="95">
        <v>0</v>
      </c>
      <c r="BH104" s="95">
        <v>4680</v>
      </c>
      <c r="BI104" s="95">
        <v>0</v>
      </c>
      <c r="BJ104" s="95">
        <v>0</v>
      </c>
      <c r="BK104" s="95">
        <v>0</v>
      </c>
      <c r="BL104" s="95">
        <v>0</v>
      </c>
      <c r="BM104" s="95">
        <v>0</v>
      </c>
      <c r="BN104" s="99" t="s">
        <v>1967</v>
      </c>
      <c r="BO104" s="99" t="s">
        <v>1967</v>
      </c>
      <c r="BP104" s="99" t="s">
        <v>1967</v>
      </c>
      <c r="BQ104" s="99" t="s">
        <v>1967</v>
      </c>
      <c r="BR104" s="99" t="s">
        <v>1967</v>
      </c>
      <c r="BS104" s="99" t="s">
        <v>1967</v>
      </c>
      <c r="BT104" s="99" t="s">
        <v>1967</v>
      </c>
      <c r="BU104" s="99" t="s">
        <v>1967</v>
      </c>
      <c r="BV104" s="99" t="s">
        <v>1967</v>
      </c>
      <c r="BW104" s="99" t="s">
        <v>1967</v>
      </c>
      <c r="BX104" s="99" t="s">
        <v>1967</v>
      </c>
      <c r="BY104" s="99" t="s">
        <v>1967</v>
      </c>
      <c r="BZ104" s="99" t="s">
        <v>1967</v>
      </c>
      <c r="CA104" s="95">
        <v>0</v>
      </c>
      <c r="CB104" s="95">
        <v>0</v>
      </c>
      <c r="CC104" s="95">
        <v>0</v>
      </c>
      <c r="CD104" s="95">
        <v>0</v>
      </c>
      <c r="CE104" s="95">
        <v>0</v>
      </c>
      <c r="CF104" s="95">
        <v>0</v>
      </c>
      <c r="CG104" s="95">
        <v>0</v>
      </c>
      <c r="CH104" s="95">
        <v>0</v>
      </c>
      <c r="CI104" s="95">
        <v>0</v>
      </c>
      <c r="CJ104" s="95">
        <v>0</v>
      </c>
      <c r="CK104" s="95">
        <v>0</v>
      </c>
      <c r="CL104" s="95">
        <v>0</v>
      </c>
      <c r="CM104" s="95">
        <v>0</v>
      </c>
      <c r="CN104" s="95">
        <v>0</v>
      </c>
      <c r="CO104" s="95">
        <v>0</v>
      </c>
      <c r="CP104" s="95">
        <v>0</v>
      </c>
      <c r="CQ104" s="95">
        <v>0</v>
      </c>
      <c r="CR104" s="99" t="s">
        <v>1967</v>
      </c>
      <c r="CS104" s="99" t="s">
        <v>1967</v>
      </c>
      <c r="CT104" s="99" t="s">
        <v>1967</v>
      </c>
      <c r="CU104" s="95">
        <v>0</v>
      </c>
      <c r="CV104" s="95">
        <v>0</v>
      </c>
      <c r="CW104" s="95">
        <v>0</v>
      </c>
      <c r="CX104" s="95">
        <v>0</v>
      </c>
      <c r="CY104" s="95">
        <v>0</v>
      </c>
      <c r="CZ104" s="95">
        <v>0</v>
      </c>
      <c r="DA104" s="99" t="s">
        <v>1967</v>
      </c>
      <c r="DB104" s="99" t="s">
        <v>1967</v>
      </c>
      <c r="DC104" s="99" t="s">
        <v>1967</v>
      </c>
      <c r="DD104" s="95">
        <v>0</v>
      </c>
      <c r="DE104" s="95">
        <v>0</v>
      </c>
      <c r="DF104" s="95">
        <v>0</v>
      </c>
      <c r="DG104" s="95">
        <v>0</v>
      </c>
      <c r="DH104" s="103">
        <v>0</v>
      </c>
    </row>
    <row r="105" spans="1:112" s="89" customFormat="1" ht="15" customHeight="1">
      <c r="A105" s="96" t="s">
        <v>2124</v>
      </c>
      <c r="B105" s="97"/>
      <c r="C105" s="97"/>
      <c r="D105" s="97" t="s">
        <v>2125</v>
      </c>
      <c r="E105" s="95">
        <v>1300</v>
      </c>
      <c r="F105" s="95">
        <v>0</v>
      </c>
      <c r="G105" s="95">
        <v>0</v>
      </c>
      <c r="H105" s="95">
        <v>0</v>
      </c>
      <c r="I105" s="95">
        <v>0</v>
      </c>
      <c r="J105" s="95">
        <v>0</v>
      </c>
      <c r="K105" s="95">
        <v>0</v>
      </c>
      <c r="L105" s="95">
        <v>0</v>
      </c>
      <c r="M105" s="95">
        <v>0</v>
      </c>
      <c r="N105" s="95">
        <v>0</v>
      </c>
      <c r="O105" s="95">
        <v>0</v>
      </c>
      <c r="P105" s="95">
        <v>0</v>
      </c>
      <c r="Q105" s="95">
        <v>0</v>
      </c>
      <c r="R105" s="95">
        <v>0</v>
      </c>
      <c r="S105" s="95">
        <v>0</v>
      </c>
      <c r="T105" s="95">
        <v>0</v>
      </c>
      <c r="U105" s="95">
        <v>0</v>
      </c>
      <c r="V105" s="95">
        <v>0</v>
      </c>
      <c r="W105" s="95">
        <v>0</v>
      </c>
      <c r="X105" s="95">
        <v>0</v>
      </c>
      <c r="Y105" s="95">
        <v>0</v>
      </c>
      <c r="Z105" s="95">
        <v>0</v>
      </c>
      <c r="AA105" s="95">
        <v>0</v>
      </c>
      <c r="AB105" s="95">
        <v>0</v>
      </c>
      <c r="AC105" s="95">
        <v>0</v>
      </c>
      <c r="AD105" s="95">
        <v>0</v>
      </c>
      <c r="AE105" s="95">
        <v>0</v>
      </c>
      <c r="AF105" s="95">
        <v>0</v>
      </c>
      <c r="AG105" s="95">
        <v>0</v>
      </c>
      <c r="AH105" s="95">
        <v>0</v>
      </c>
      <c r="AI105" s="95">
        <v>0</v>
      </c>
      <c r="AJ105" s="95">
        <v>0</v>
      </c>
      <c r="AK105" s="95">
        <v>0</v>
      </c>
      <c r="AL105" s="95">
        <v>0</v>
      </c>
      <c r="AM105" s="95">
        <v>0</v>
      </c>
      <c r="AN105" s="95">
        <v>0</v>
      </c>
      <c r="AO105" s="95">
        <v>0</v>
      </c>
      <c r="AP105" s="95">
        <v>0</v>
      </c>
      <c r="AQ105" s="95">
        <v>0</v>
      </c>
      <c r="AR105" s="95">
        <v>0</v>
      </c>
      <c r="AS105" s="95">
        <v>0</v>
      </c>
      <c r="AT105" s="95">
        <v>0</v>
      </c>
      <c r="AU105" s="95">
        <v>0</v>
      </c>
      <c r="AV105" s="95">
        <v>1300</v>
      </c>
      <c r="AW105" s="95">
        <v>0</v>
      </c>
      <c r="AX105" s="95">
        <v>0</v>
      </c>
      <c r="AY105" s="95">
        <v>0</v>
      </c>
      <c r="AZ105" s="95">
        <v>0</v>
      </c>
      <c r="BA105" s="95">
        <v>1300</v>
      </c>
      <c r="BB105" s="95">
        <v>0</v>
      </c>
      <c r="BC105" s="95">
        <v>0</v>
      </c>
      <c r="BD105" s="95">
        <v>0</v>
      </c>
      <c r="BE105" s="95">
        <v>0</v>
      </c>
      <c r="BF105" s="95">
        <v>0</v>
      </c>
      <c r="BG105" s="95">
        <v>0</v>
      </c>
      <c r="BH105" s="95">
        <v>0</v>
      </c>
      <c r="BI105" s="95">
        <v>0</v>
      </c>
      <c r="BJ105" s="95">
        <v>0</v>
      </c>
      <c r="BK105" s="95">
        <v>0</v>
      </c>
      <c r="BL105" s="95">
        <v>0</v>
      </c>
      <c r="BM105" s="95">
        <v>0</v>
      </c>
      <c r="BN105" s="99" t="s">
        <v>1967</v>
      </c>
      <c r="BO105" s="99" t="s">
        <v>1967</v>
      </c>
      <c r="BP105" s="99" t="s">
        <v>1967</v>
      </c>
      <c r="BQ105" s="99" t="s">
        <v>1967</v>
      </c>
      <c r="BR105" s="99" t="s">
        <v>1967</v>
      </c>
      <c r="BS105" s="99" t="s">
        <v>1967</v>
      </c>
      <c r="BT105" s="99" t="s">
        <v>1967</v>
      </c>
      <c r="BU105" s="99" t="s">
        <v>1967</v>
      </c>
      <c r="BV105" s="99" t="s">
        <v>1967</v>
      </c>
      <c r="BW105" s="99" t="s">
        <v>1967</v>
      </c>
      <c r="BX105" s="99" t="s">
        <v>1967</v>
      </c>
      <c r="BY105" s="99" t="s">
        <v>1967</v>
      </c>
      <c r="BZ105" s="99" t="s">
        <v>1967</v>
      </c>
      <c r="CA105" s="95">
        <v>0</v>
      </c>
      <c r="CB105" s="95">
        <v>0</v>
      </c>
      <c r="CC105" s="95">
        <v>0</v>
      </c>
      <c r="CD105" s="95">
        <v>0</v>
      </c>
      <c r="CE105" s="95">
        <v>0</v>
      </c>
      <c r="CF105" s="95">
        <v>0</v>
      </c>
      <c r="CG105" s="95">
        <v>0</v>
      </c>
      <c r="CH105" s="95">
        <v>0</v>
      </c>
      <c r="CI105" s="95">
        <v>0</v>
      </c>
      <c r="CJ105" s="95">
        <v>0</v>
      </c>
      <c r="CK105" s="95">
        <v>0</v>
      </c>
      <c r="CL105" s="95">
        <v>0</v>
      </c>
      <c r="CM105" s="95">
        <v>0</v>
      </c>
      <c r="CN105" s="95">
        <v>0</v>
      </c>
      <c r="CO105" s="95">
        <v>0</v>
      </c>
      <c r="CP105" s="95">
        <v>0</v>
      </c>
      <c r="CQ105" s="95">
        <v>0</v>
      </c>
      <c r="CR105" s="99" t="s">
        <v>1967</v>
      </c>
      <c r="CS105" s="99" t="s">
        <v>1967</v>
      </c>
      <c r="CT105" s="99" t="s">
        <v>1967</v>
      </c>
      <c r="CU105" s="95">
        <v>0</v>
      </c>
      <c r="CV105" s="95">
        <v>0</v>
      </c>
      <c r="CW105" s="95">
        <v>0</v>
      </c>
      <c r="CX105" s="95">
        <v>0</v>
      </c>
      <c r="CY105" s="95">
        <v>0</v>
      </c>
      <c r="CZ105" s="95">
        <v>0</v>
      </c>
      <c r="DA105" s="99" t="s">
        <v>1967</v>
      </c>
      <c r="DB105" s="99" t="s">
        <v>1967</v>
      </c>
      <c r="DC105" s="99" t="s">
        <v>1967</v>
      </c>
      <c r="DD105" s="95">
        <v>0</v>
      </c>
      <c r="DE105" s="95">
        <v>0</v>
      </c>
      <c r="DF105" s="95">
        <v>0</v>
      </c>
      <c r="DG105" s="95">
        <v>0</v>
      </c>
      <c r="DH105" s="103">
        <v>0</v>
      </c>
    </row>
    <row r="106" spans="1:112" s="89" customFormat="1" ht="15" customHeight="1">
      <c r="A106" s="96" t="s">
        <v>2126</v>
      </c>
      <c r="B106" s="97"/>
      <c r="C106" s="97"/>
      <c r="D106" s="97" t="s">
        <v>2127</v>
      </c>
      <c r="E106" s="95">
        <v>1300</v>
      </c>
      <c r="F106" s="95">
        <v>0</v>
      </c>
      <c r="G106" s="95">
        <v>0</v>
      </c>
      <c r="H106" s="95">
        <v>0</v>
      </c>
      <c r="I106" s="95">
        <v>0</v>
      </c>
      <c r="J106" s="95">
        <v>0</v>
      </c>
      <c r="K106" s="95">
        <v>0</v>
      </c>
      <c r="L106" s="95">
        <v>0</v>
      </c>
      <c r="M106" s="95">
        <v>0</v>
      </c>
      <c r="N106" s="95">
        <v>0</v>
      </c>
      <c r="O106" s="95">
        <v>0</v>
      </c>
      <c r="P106" s="95">
        <v>0</v>
      </c>
      <c r="Q106" s="95">
        <v>0</v>
      </c>
      <c r="R106" s="95">
        <v>0</v>
      </c>
      <c r="S106" s="95">
        <v>0</v>
      </c>
      <c r="T106" s="95">
        <v>0</v>
      </c>
      <c r="U106" s="95">
        <v>0</v>
      </c>
      <c r="V106" s="95">
        <v>0</v>
      </c>
      <c r="W106" s="95">
        <v>0</v>
      </c>
      <c r="X106" s="95">
        <v>0</v>
      </c>
      <c r="Y106" s="95">
        <v>0</v>
      </c>
      <c r="Z106" s="95">
        <v>0</v>
      </c>
      <c r="AA106" s="95">
        <v>0</v>
      </c>
      <c r="AB106" s="95">
        <v>0</v>
      </c>
      <c r="AC106" s="95">
        <v>0</v>
      </c>
      <c r="AD106" s="95">
        <v>0</v>
      </c>
      <c r="AE106" s="95">
        <v>0</v>
      </c>
      <c r="AF106" s="95">
        <v>0</v>
      </c>
      <c r="AG106" s="95">
        <v>0</v>
      </c>
      <c r="AH106" s="95">
        <v>0</v>
      </c>
      <c r="AI106" s="95">
        <v>0</v>
      </c>
      <c r="AJ106" s="95">
        <v>0</v>
      </c>
      <c r="AK106" s="95">
        <v>0</v>
      </c>
      <c r="AL106" s="95">
        <v>0</v>
      </c>
      <c r="AM106" s="95">
        <v>0</v>
      </c>
      <c r="AN106" s="95">
        <v>0</v>
      </c>
      <c r="AO106" s="95">
        <v>0</v>
      </c>
      <c r="AP106" s="95">
        <v>0</v>
      </c>
      <c r="AQ106" s="95">
        <v>0</v>
      </c>
      <c r="AR106" s="95">
        <v>0</v>
      </c>
      <c r="AS106" s="95">
        <v>0</v>
      </c>
      <c r="AT106" s="95">
        <v>0</v>
      </c>
      <c r="AU106" s="95">
        <v>0</v>
      </c>
      <c r="AV106" s="95">
        <v>1300</v>
      </c>
      <c r="AW106" s="95">
        <v>0</v>
      </c>
      <c r="AX106" s="95">
        <v>0</v>
      </c>
      <c r="AY106" s="95">
        <v>0</v>
      </c>
      <c r="AZ106" s="95">
        <v>0</v>
      </c>
      <c r="BA106" s="95">
        <v>1300</v>
      </c>
      <c r="BB106" s="95">
        <v>0</v>
      </c>
      <c r="BC106" s="95">
        <v>0</v>
      </c>
      <c r="BD106" s="95">
        <v>0</v>
      </c>
      <c r="BE106" s="95">
        <v>0</v>
      </c>
      <c r="BF106" s="95">
        <v>0</v>
      </c>
      <c r="BG106" s="95">
        <v>0</v>
      </c>
      <c r="BH106" s="95">
        <v>0</v>
      </c>
      <c r="BI106" s="95">
        <v>0</v>
      </c>
      <c r="BJ106" s="95">
        <v>0</v>
      </c>
      <c r="BK106" s="95">
        <v>0</v>
      </c>
      <c r="BL106" s="95">
        <v>0</v>
      </c>
      <c r="BM106" s="95">
        <v>0</v>
      </c>
      <c r="BN106" s="99" t="s">
        <v>1967</v>
      </c>
      <c r="BO106" s="99" t="s">
        <v>1967</v>
      </c>
      <c r="BP106" s="99" t="s">
        <v>1967</v>
      </c>
      <c r="BQ106" s="99" t="s">
        <v>1967</v>
      </c>
      <c r="BR106" s="99" t="s">
        <v>1967</v>
      </c>
      <c r="BS106" s="99" t="s">
        <v>1967</v>
      </c>
      <c r="BT106" s="99" t="s">
        <v>1967</v>
      </c>
      <c r="BU106" s="99" t="s">
        <v>1967</v>
      </c>
      <c r="BV106" s="99" t="s">
        <v>1967</v>
      </c>
      <c r="BW106" s="99" t="s">
        <v>1967</v>
      </c>
      <c r="BX106" s="99" t="s">
        <v>1967</v>
      </c>
      <c r="BY106" s="99" t="s">
        <v>1967</v>
      </c>
      <c r="BZ106" s="99" t="s">
        <v>1967</v>
      </c>
      <c r="CA106" s="95">
        <v>0</v>
      </c>
      <c r="CB106" s="95">
        <v>0</v>
      </c>
      <c r="CC106" s="95">
        <v>0</v>
      </c>
      <c r="CD106" s="95">
        <v>0</v>
      </c>
      <c r="CE106" s="95">
        <v>0</v>
      </c>
      <c r="CF106" s="95">
        <v>0</v>
      </c>
      <c r="CG106" s="95">
        <v>0</v>
      </c>
      <c r="CH106" s="95">
        <v>0</v>
      </c>
      <c r="CI106" s="95">
        <v>0</v>
      </c>
      <c r="CJ106" s="95">
        <v>0</v>
      </c>
      <c r="CK106" s="95">
        <v>0</v>
      </c>
      <c r="CL106" s="95">
        <v>0</v>
      </c>
      <c r="CM106" s="95">
        <v>0</v>
      </c>
      <c r="CN106" s="95">
        <v>0</v>
      </c>
      <c r="CO106" s="95">
        <v>0</v>
      </c>
      <c r="CP106" s="95">
        <v>0</v>
      </c>
      <c r="CQ106" s="95">
        <v>0</v>
      </c>
      <c r="CR106" s="99" t="s">
        <v>1967</v>
      </c>
      <c r="CS106" s="99" t="s">
        <v>1967</v>
      </c>
      <c r="CT106" s="99" t="s">
        <v>1967</v>
      </c>
      <c r="CU106" s="95">
        <v>0</v>
      </c>
      <c r="CV106" s="95">
        <v>0</v>
      </c>
      <c r="CW106" s="95">
        <v>0</v>
      </c>
      <c r="CX106" s="95">
        <v>0</v>
      </c>
      <c r="CY106" s="95">
        <v>0</v>
      </c>
      <c r="CZ106" s="95">
        <v>0</v>
      </c>
      <c r="DA106" s="99" t="s">
        <v>1967</v>
      </c>
      <c r="DB106" s="99" t="s">
        <v>1967</v>
      </c>
      <c r="DC106" s="99" t="s">
        <v>1967</v>
      </c>
      <c r="DD106" s="95">
        <v>0</v>
      </c>
      <c r="DE106" s="95">
        <v>0</v>
      </c>
      <c r="DF106" s="95">
        <v>0</v>
      </c>
      <c r="DG106" s="95">
        <v>0</v>
      </c>
      <c r="DH106" s="103">
        <v>0</v>
      </c>
    </row>
    <row r="107" spans="1:112" s="89" customFormat="1" ht="15" customHeight="1">
      <c r="A107" s="96" t="s">
        <v>2128</v>
      </c>
      <c r="B107" s="97"/>
      <c r="C107" s="97"/>
      <c r="D107" s="97" t="s">
        <v>2129</v>
      </c>
      <c r="E107" s="95">
        <v>586357.88</v>
      </c>
      <c r="F107" s="95">
        <v>508619.55</v>
      </c>
      <c r="G107" s="95">
        <v>163687</v>
      </c>
      <c r="H107" s="95">
        <v>113188</v>
      </c>
      <c r="I107" s="95">
        <v>13292</v>
      </c>
      <c r="J107" s="95">
        <v>0</v>
      </c>
      <c r="K107" s="95">
        <v>35010</v>
      </c>
      <c r="L107" s="95">
        <v>0</v>
      </c>
      <c r="M107" s="95">
        <v>0</v>
      </c>
      <c r="N107" s="95">
        <v>22147.6</v>
      </c>
      <c r="O107" s="95">
        <v>5735.45</v>
      </c>
      <c r="P107" s="95">
        <v>1743.5</v>
      </c>
      <c r="Q107" s="95">
        <v>59016</v>
      </c>
      <c r="R107" s="95">
        <v>0</v>
      </c>
      <c r="S107" s="95">
        <v>94800</v>
      </c>
      <c r="T107" s="95">
        <v>77738.33</v>
      </c>
      <c r="U107" s="95">
        <v>18283.28</v>
      </c>
      <c r="V107" s="95">
        <v>0</v>
      </c>
      <c r="W107" s="95">
        <v>0</v>
      </c>
      <c r="X107" s="95">
        <v>260</v>
      </c>
      <c r="Y107" s="95">
        <v>0</v>
      </c>
      <c r="Z107" s="95">
        <v>0</v>
      </c>
      <c r="AA107" s="95">
        <v>3000</v>
      </c>
      <c r="AB107" s="95">
        <v>0</v>
      </c>
      <c r="AC107" s="95">
        <v>0</v>
      </c>
      <c r="AD107" s="95">
        <v>0</v>
      </c>
      <c r="AE107" s="95">
        <v>0</v>
      </c>
      <c r="AF107" s="95">
        <v>490</v>
      </c>
      <c r="AG107" s="95">
        <v>0</v>
      </c>
      <c r="AH107" s="95">
        <v>0</v>
      </c>
      <c r="AI107" s="95">
        <v>0</v>
      </c>
      <c r="AJ107" s="95">
        <v>0</v>
      </c>
      <c r="AK107" s="95">
        <v>0</v>
      </c>
      <c r="AL107" s="95">
        <v>0</v>
      </c>
      <c r="AM107" s="95">
        <v>0</v>
      </c>
      <c r="AN107" s="95">
        <v>0</v>
      </c>
      <c r="AO107" s="95">
        <v>0</v>
      </c>
      <c r="AP107" s="95">
        <v>6200</v>
      </c>
      <c r="AQ107" s="95">
        <v>8641.55</v>
      </c>
      <c r="AR107" s="95">
        <v>39261.28</v>
      </c>
      <c r="AS107" s="95">
        <v>0</v>
      </c>
      <c r="AT107" s="95">
        <v>0</v>
      </c>
      <c r="AU107" s="95">
        <v>1602.22</v>
      </c>
      <c r="AV107" s="95">
        <v>0</v>
      </c>
      <c r="AW107" s="95">
        <v>0</v>
      </c>
      <c r="AX107" s="95">
        <v>0</v>
      </c>
      <c r="AY107" s="95">
        <v>0</v>
      </c>
      <c r="AZ107" s="95">
        <v>0</v>
      </c>
      <c r="BA107" s="95">
        <v>0</v>
      </c>
      <c r="BB107" s="95">
        <v>0</v>
      </c>
      <c r="BC107" s="95">
        <v>0</v>
      </c>
      <c r="BD107" s="95">
        <v>0</v>
      </c>
      <c r="BE107" s="95">
        <v>0</v>
      </c>
      <c r="BF107" s="95">
        <v>0</v>
      </c>
      <c r="BG107" s="95">
        <v>0</v>
      </c>
      <c r="BH107" s="95">
        <v>0</v>
      </c>
      <c r="BI107" s="95">
        <v>0</v>
      </c>
      <c r="BJ107" s="95">
        <v>0</v>
      </c>
      <c r="BK107" s="95">
        <v>0</v>
      </c>
      <c r="BL107" s="95">
        <v>0</v>
      </c>
      <c r="BM107" s="95">
        <v>0</v>
      </c>
      <c r="BN107" s="99" t="s">
        <v>1967</v>
      </c>
      <c r="BO107" s="99" t="s">
        <v>1967</v>
      </c>
      <c r="BP107" s="99" t="s">
        <v>1967</v>
      </c>
      <c r="BQ107" s="99" t="s">
        <v>1967</v>
      </c>
      <c r="BR107" s="99" t="s">
        <v>1967</v>
      </c>
      <c r="BS107" s="99" t="s">
        <v>1967</v>
      </c>
      <c r="BT107" s="99" t="s">
        <v>1967</v>
      </c>
      <c r="BU107" s="99" t="s">
        <v>1967</v>
      </c>
      <c r="BV107" s="99" t="s">
        <v>1967</v>
      </c>
      <c r="BW107" s="99" t="s">
        <v>1967</v>
      </c>
      <c r="BX107" s="99" t="s">
        <v>1967</v>
      </c>
      <c r="BY107" s="99" t="s">
        <v>1967</v>
      </c>
      <c r="BZ107" s="99" t="s">
        <v>1967</v>
      </c>
      <c r="CA107" s="95">
        <v>0</v>
      </c>
      <c r="CB107" s="95">
        <v>0</v>
      </c>
      <c r="CC107" s="95">
        <v>0</v>
      </c>
      <c r="CD107" s="95">
        <v>0</v>
      </c>
      <c r="CE107" s="95">
        <v>0</v>
      </c>
      <c r="CF107" s="95">
        <v>0</v>
      </c>
      <c r="CG107" s="95">
        <v>0</v>
      </c>
      <c r="CH107" s="95">
        <v>0</v>
      </c>
      <c r="CI107" s="95">
        <v>0</v>
      </c>
      <c r="CJ107" s="95">
        <v>0</v>
      </c>
      <c r="CK107" s="95">
        <v>0</v>
      </c>
      <c r="CL107" s="95">
        <v>0</v>
      </c>
      <c r="CM107" s="95">
        <v>0</v>
      </c>
      <c r="CN107" s="95">
        <v>0</v>
      </c>
      <c r="CO107" s="95">
        <v>0</v>
      </c>
      <c r="CP107" s="95">
        <v>0</v>
      </c>
      <c r="CQ107" s="95">
        <v>0</v>
      </c>
      <c r="CR107" s="99" t="s">
        <v>1967</v>
      </c>
      <c r="CS107" s="99" t="s">
        <v>1967</v>
      </c>
      <c r="CT107" s="99" t="s">
        <v>1967</v>
      </c>
      <c r="CU107" s="95">
        <v>0</v>
      </c>
      <c r="CV107" s="95">
        <v>0</v>
      </c>
      <c r="CW107" s="95">
        <v>0</v>
      </c>
      <c r="CX107" s="95">
        <v>0</v>
      </c>
      <c r="CY107" s="95">
        <v>0</v>
      </c>
      <c r="CZ107" s="95">
        <v>0</v>
      </c>
      <c r="DA107" s="99" t="s">
        <v>1967</v>
      </c>
      <c r="DB107" s="99" t="s">
        <v>1967</v>
      </c>
      <c r="DC107" s="99" t="s">
        <v>1967</v>
      </c>
      <c r="DD107" s="95">
        <v>0</v>
      </c>
      <c r="DE107" s="95">
        <v>0</v>
      </c>
      <c r="DF107" s="95">
        <v>0</v>
      </c>
      <c r="DG107" s="95">
        <v>0</v>
      </c>
      <c r="DH107" s="103">
        <v>0</v>
      </c>
    </row>
    <row r="108" spans="1:112" s="89" customFormat="1" ht="15" customHeight="1">
      <c r="A108" s="96" t="s">
        <v>2130</v>
      </c>
      <c r="B108" s="97"/>
      <c r="C108" s="97"/>
      <c r="D108" s="97" t="s">
        <v>1972</v>
      </c>
      <c r="E108" s="95">
        <v>586357.88</v>
      </c>
      <c r="F108" s="95">
        <v>508619.55</v>
      </c>
      <c r="G108" s="95">
        <v>163687</v>
      </c>
      <c r="H108" s="95">
        <v>113188</v>
      </c>
      <c r="I108" s="95">
        <v>13292</v>
      </c>
      <c r="J108" s="95">
        <v>0</v>
      </c>
      <c r="K108" s="95">
        <v>35010</v>
      </c>
      <c r="L108" s="95">
        <v>0</v>
      </c>
      <c r="M108" s="95">
        <v>0</v>
      </c>
      <c r="N108" s="95">
        <v>22147.6</v>
      </c>
      <c r="O108" s="95">
        <v>5735.45</v>
      </c>
      <c r="P108" s="95">
        <v>1743.5</v>
      </c>
      <c r="Q108" s="95">
        <v>59016</v>
      </c>
      <c r="R108" s="95">
        <v>0</v>
      </c>
      <c r="S108" s="95">
        <v>94800</v>
      </c>
      <c r="T108" s="95">
        <v>77738.33</v>
      </c>
      <c r="U108" s="95">
        <v>18283.28</v>
      </c>
      <c r="V108" s="95">
        <v>0</v>
      </c>
      <c r="W108" s="95">
        <v>0</v>
      </c>
      <c r="X108" s="95">
        <v>260</v>
      </c>
      <c r="Y108" s="95">
        <v>0</v>
      </c>
      <c r="Z108" s="95">
        <v>0</v>
      </c>
      <c r="AA108" s="95">
        <v>3000</v>
      </c>
      <c r="AB108" s="95">
        <v>0</v>
      </c>
      <c r="AC108" s="95">
        <v>0</v>
      </c>
      <c r="AD108" s="95">
        <v>0</v>
      </c>
      <c r="AE108" s="95">
        <v>0</v>
      </c>
      <c r="AF108" s="95">
        <v>490</v>
      </c>
      <c r="AG108" s="95">
        <v>0</v>
      </c>
      <c r="AH108" s="95">
        <v>0</v>
      </c>
      <c r="AI108" s="95">
        <v>0</v>
      </c>
      <c r="AJ108" s="95">
        <v>0</v>
      </c>
      <c r="AK108" s="95">
        <v>0</v>
      </c>
      <c r="AL108" s="95">
        <v>0</v>
      </c>
      <c r="AM108" s="95">
        <v>0</v>
      </c>
      <c r="AN108" s="95">
        <v>0</v>
      </c>
      <c r="AO108" s="95">
        <v>0</v>
      </c>
      <c r="AP108" s="95">
        <v>6200</v>
      </c>
      <c r="AQ108" s="95">
        <v>8641.55</v>
      </c>
      <c r="AR108" s="95">
        <v>39261.28</v>
      </c>
      <c r="AS108" s="95">
        <v>0</v>
      </c>
      <c r="AT108" s="95">
        <v>0</v>
      </c>
      <c r="AU108" s="95">
        <v>1602.22</v>
      </c>
      <c r="AV108" s="95">
        <v>0</v>
      </c>
      <c r="AW108" s="95">
        <v>0</v>
      </c>
      <c r="AX108" s="95">
        <v>0</v>
      </c>
      <c r="AY108" s="95">
        <v>0</v>
      </c>
      <c r="AZ108" s="95">
        <v>0</v>
      </c>
      <c r="BA108" s="95">
        <v>0</v>
      </c>
      <c r="BB108" s="95">
        <v>0</v>
      </c>
      <c r="BC108" s="95">
        <v>0</v>
      </c>
      <c r="BD108" s="95">
        <v>0</v>
      </c>
      <c r="BE108" s="95">
        <v>0</v>
      </c>
      <c r="BF108" s="95">
        <v>0</v>
      </c>
      <c r="BG108" s="95">
        <v>0</v>
      </c>
      <c r="BH108" s="95">
        <v>0</v>
      </c>
      <c r="BI108" s="95">
        <v>0</v>
      </c>
      <c r="BJ108" s="95">
        <v>0</v>
      </c>
      <c r="BK108" s="95">
        <v>0</v>
      </c>
      <c r="BL108" s="95">
        <v>0</v>
      </c>
      <c r="BM108" s="95">
        <v>0</v>
      </c>
      <c r="BN108" s="99" t="s">
        <v>1967</v>
      </c>
      <c r="BO108" s="99" t="s">
        <v>1967</v>
      </c>
      <c r="BP108" s="99" t="s">
        <v>1967</v>
      </c>
      <c r="BQ108" s="99" t="s">
        <v>1967</v>
      </c>
      <c r="BR108" s="99" t="s">
        <v>1967</v>
      </c>
      <c r="BS108" s="99" t="s">
        <v>1967</v>
      </c>
      <c r="BT108" s="99" t="s">
        <v>1967</v>
      </c>
      <c r="BU108" s="99" t="s">
        <v>1967</v>
      </c>
      <c r="BV108" s="99" t="s">
        <v>1967</v>
      </c>
      <c r="BW108" s="99" t="s">
        <v>1967</v>
      </c>
      <c r="BX108" s="99" t="s">
        <v>1967</v>
      </c>
      <c r="BY108" s="99" t="s">
        <v>1967</v>
      </c>
      <c r="BZ108" s="99" t="s">
        <v>1967</v>
      </c>
      <c r="CA108" s="95">
        <v>0</v>
      </c>
      <c r="CB108" s="95">
        <v>0</v>
      </c>
      <c r="CC108" s="95">
        <v>0</v>
      </c>
      <c r="CD108" s="95">
        <v>0</v>
      </c>
      <c r="CE108" s="95">
        <v>0</v>
      </c>
      <c r="CF108" s="95">
        <v>0</v>
      </c>
      <c r="CG108" s="95">
        <v>0</v>
      </c>
      <c r="CH108" s="95">
        <v>0</v>
      </c>
      <c r="CI108" s="95">
        <v>0</v>
      </c>
      <c r="CJ108" s="95">
        <v>0</v>
      </c>
      <c r="CK108" s="95">
        <v>0</v>
      </c>
      <c r="CL108" s="95">
        <v>0</v>
      </c>
      <c r="CM108" s="95">
        <v>0</v>
      </c>
      <c r="CN108" s="95">
        <v>0</v>
      </c>
      <c r="CO108" s="95">
        <v>0</v>
      </c>
      <c r="CP108" s="95">
        <v>0</v>
      </c>
      <c r="CQ108" s="95">
        <v>0</v>
      </c>
      <c r="CR108" s="99" t="s">
        <v>1967</v>
      </c>
      <c r="CS108" s="99" t="s">
        <v>1967</v>
      </c>
      <c r="CT108" s="99" t="s">
        <v>1967</v>
      </c>
      <c r="CU108" s="95">
        <v>0</v>
      </c>
      <c r="CV108" s="95">
        <v>0</v>
      </c>
      <c r="CW108" s="95">
        <v>0</v>
      </c>
      <c r="CX108" s="95">
        <v>0</v>
      </c>
      <c r="CY108" s="95">
        <v>0</v>
      </c>
      <c r="CZ108" s="95">
        <v>0</v>
      </c>
      <c r="DA108" s="99" t="s">
        <v>1967</v>
      </c>
      <c r="DB108" s="99" t="s">
        <v>1967</v>
      </c>
      <c r="DC108" s="99" t="s">
        <v>1967</v>
      </c>
      <c r="DD108" s="95">
        <v>0</v>
      </c>
      <c r="DE108" s="95">
        <v>0</v>
      </c>
      <c r="DF108" s="95">
        <v>0</v>
      </c>
      <c r="DG108" s="95">
        <v>0</v>
      </c>
      <c r="DH108" s="103">
        <v>0</v>
      </c>
    </row>
    <row r="109" spans="1:112" s="89" customFormat="1" ht="15" customHeight="1">
      <c r="A109" s="96" t="s">
        <v>2131</v>
      </c>
      <c r="B109" s="97"/>
      <c r="C109" s="97"/>
      <c r="D109" s="97" t="s">
        <v>1198</v>
      </c>
      <c r="E109" s="95">
        <v>42017719.67</v>
      </c>
      <c r="F109" s="95">
        <v>33116262.01</v>
      </c>
      <c r="G109" s="95">
        <v>9187719.24</v>
      </c>
      <c r="H109" s="95">
        <v>7142431.5</v>
      </c>
      <c r="I109" s="95">
        <v>3351127</v>
      </c>
      <c r="J109" s="95">
        <v>748684.16</v>
      </c>
      <c r="K109" s="95">
        <v>3746222.5</v>
      </c>
      <c r="L109" s="95">
        <v>111459.23</v>
      </c>
      <c r="M109" s="95">
        <v>0</v>
      </c>
      <c r="N109" s="95">
        <v>2355495.3</v>
      </c>
      <c r="O109" s="95">
        <v>426525.17</v>
      </c>
      <c r="P109" s="95">
        <v>874652.62</v>
      </c>
      <c r="Q109" s="95">
        <v>3346506</v>
      </c>
      <c r="R109" s="95">
        <v>0</v>
      </c>
      <c r="S109" s="95">
        <v>1825439.29</v>
      </c>
      <c r="T109" s="95">
        <v>8174113.76</v>
      </c>
      <c r="U109" s="95">
        <v>129882.29</v>
      </c>
      <c r="V109" s="95">
        <v>16261</v>
      </c>
      <c r="W109" s="95">
        <v>11400</v>
      </c>
      <c r="X109" s="95">
        <v>3192.53</v>
      </c>
      <c r="Y109" s="95">
        <v>78491.14</v>
      </c>
      <c r="Z109" s="95">
        <v>167479.69</v>
      </c>
      <c r="AA109" s="95">
        <v>110723.24</v>
      </c>
      <c r="AB109" s="95">
        <v>1092697.2</v>
      </c>
      <c r="AC109" s="95">
        <v>0</v>
      </c>
      <c r="AD109" s="95">
        <v>8525</v>
      </c>
      <c r="AE109" s="95">
        <v>0</v>
      </c>
      <c r="AF109" s="95">
        <v>1240</v>
      </c>
      <c r="AG109" s="95">
        <v>1200</v>
      </c>
      <c r="AH109" s="95">
        <v>0</v>
      </c>
      <c r="AI109" s="95">
        <v>19503.6</v>
      </c>
      <c r="AJ109" s="95">
        <v>0</v>
      </c>
      <c r="AK109" s="95">
        <v>39127.5</v>
      </c>
      <c r="AL109" s="95">
        <v>0</v>
      </c>
      <c r="AM109" s="95">
        <v>0</v>
      </c>
      <c r="AN109" s="95">
        <v>15920.26</v>
      </c>
      <c r="AO109" s="95">
        <v>2314802</v>
      </c>
      <c r="AP109" s="95">
        <v>193724</v>
      </c>
      <c r="AQ109" s="95">
        <v>236719.7</v>
      </c>
      <c r="AR109" s="95">
        <v>249765.18</v>
      </c>
      <c r="AS109" s="95">
        <v>3114131.77</v>
      </c>
      <c r="AT109" s="95">
        <v>0</v>
      </c>
      <c r="AU109" s="95">
        <v>369327.66</v>
      </c>
      <c r="AV109" s="95">
        <v>727343.9</v>
      </c>
      <c r="AW109" s="95">
        <v>0</v>
      </c>
      <c r="AX109" s="95">
        <v>414938.1</v>
      </c>
      <c r="AY109" s="95">
        <v>0</v>
      </c>
      <c r="AZ109" s="95">
        <v>17760</v>
      </c>
      <c r="BA109" s="95">
        <v>144966.8</v>
      </c>
      <c r="BB109" s="95">
        <v>0</v>
      </c>
      <c r="BC109" s="95">
        <v>0</v>
      </c>
      <c r="BD109" s="95">
        <v>0</v>
      </c>
      <c r="BE109" s="95">
        <v>145779</v>
      </c>
      <c r="BF109" s="95">
        <v>0</v>
      </c>
      <c r="BG109" s="95">
        <v>0</v>
      </c>
      <c r="BH109" s="95">
        <v>3900</v>
      </c>
      <c r="BI109" s="95">
        <v>0</v>
      </c>
      <c r="BJ109" s="95">
        <v>0</v>
      </c>
      <c r="BK109" s="95">
        <v>0</v>
      </c>
      <c r="BL109" s="95">
        <v>0</v>
      </c>
      <c r="BM109" s="95">
        <v>0</v>
      </c>
      <c r="BN109" s="99" t="s">
        <v>1967</v>
      </c>
      <c r="BO109" s="99" t="s">
        <v>1967</v>
      </c>
      <c r="BP109" s="99" t="s">
        <v>1967</v>
      </c>
      <c r="BQ109" s="99" t="s">
        <v>1967</v>
      </c>
      <c r="BR109" s="99" t="s">
        <v>1967</v>
      </c>
      <c r="BS109" s="99" t="s">
        <v>1967</v>
      </c>
      <c r="BT109" s="99" t="s">
        <v>1967</v>
      </c>
      <c r="BU109" s="99" t="s">
        <v>1967</v>
      </c>
      <c r="BV109" s="99" t="s">
        <v>1967</v>
      </c>
      <c r="BW109" s="99" t="s">
        <v>1967</v>
      </c>
      <c r="BX109" s="99" t="s">
        <v>1967</v>
      </c>
      <c r="BY109" s="99" t="s">
        <v>1967</v>
      </c>
      <c r="BZ109" s="99" t="s">
        <v>1967</v>
      </c>
      <c r="CA109" s="95">
        <v>0</v>
      </c>
      <c r="CB109" s="95">
        <v>0</v>
      </c>
      <c r="CC109" s="95">
        <v>0</v>
      </c>
      <c r="CD109" s="95">
        <v>0</v>
      </c>
      <c r="CE109" s="95">
        <v>0</v>
      </c>
      <c r="CF109" s="95">
        <v>0</v>
      </c>
      <c r="CG109" s="95">
        <v>0</v>
      </c>
      <c r="CH109" s="95">
        <v>0</v>
      </c>
      <c r="CI109" s="95">
        <v>0</v>
      </c>
      <c r="CJ109" s="95">
        <v>0</v>
      </c>
      <c r="CK109" s="95">
        <v>0</v>
      </c>
      <c r="CL109" s="95">
        <v>0</v>
      </c>
      <c r="CM109" s="95">
        <v>0</v>
      </c>
      <c r="CN109" s="95">
        <v>0</v>
      </c>
      <c r="CO109" s="95">
        <v>0</v>
      </c>
      <c r="CP109" s="95">
        <v>0</v>
      </c>
      <c r="CQ109" s="95">
        <v>0</v>
      </c>
      <c r="CR109" s="99" t="s">
        <v>1967</v>
      </c>
      <c r="CS109" s="99" t="s">
        <v>1967</v>
      </c>
      <c r="CT109" s="99" t="s">
        <v>1967</v>
      </c>
      <c r="CU109" s="95">
        <v>0</v>
      </c>
      <c r="CV109" s="95">
        <v>0</v>
      </c>
      <c r="CW109" s="95">
        <v>0</v>
      </c>
      <c r="CX109" s="95">
        <v>0</v>
      </c>
      <c r="CY109" s="95">
        <v>0</v>
      </c>
      <c r="CZ109" s="95">
        <v>0</v>
      </c>
      <c r="DA109" s="99" t="s">
        <v>1967</v>
      </c>
      <c r="DB109" s="99" t="s">
        <v>1967</v>
      </c>
      <c r="DC109" s="99" t="s">
        <v>1967</v>
      </c>
      <c r="DD109" s="95">
        <v>0</v>
      </c>
      <c r="DE109" s="95">
        <v>0</v>
      </c>
      <c r="DF109" s="95">
        <v>0</v>
      </c>
      <c r="DG109" s="95">
        <v>0</v>
      </c>
      <c r="DH109" s="103">
        <v>0</v>
      </c>
    </row>
    <row r="110" spans="1:112" s="89" customFormat="1" ht="15" customHeight="1">
      <c r="A110" s="96" t="s">
        <v>2132</v>
      </c>
      <c r="B110" s="97"/>
      <c r="C110" s="97"/>
      <c r="D110" s="97" t="s">
        <v>2133</v>
      </c>
      <c r="E110" s="95">
        <v>3769868.81</v>
      </c>
      <c r="F110" s="95">
        <v>2120869.89</v>
      </c>
      <c r="G110" s="95">
        <v>526106</v>
      </c>
      <c r="H110" s="95">
        <v>481630</v>
      </c>
      <c r="I110" s="95">
        <v>303500</v>
      </c>
      <c r="J110" s="95">
        <v>0</v>
      </c>
      <c r="K110" s="95">
        <v>99870</v>
      </c>
      <c r="L110" s="95">
        <v>0</v>
      </c>
      <c r="M110" s="95">
        <v>0</v>
      </c>
      <c r="N110" s="95">
        <v>245251.03</v>
      </c>
      <c r="O110" s="95">
        <v>68094.18</v>
      </c>
      <c r="P110" s="95">
        <v>5928.04</v>
      </c>
      <c r="Q110" s="95">
        <v>299344</v>
      </c>
      <c r="R110" s="95">
        <v>0</v>
      </c>
      <c r="S110" s="95">
        <v>91146.64</v>
      </c>
      <c r="T110" s="95">
        <v>1558817.32</v>
      </c>
      <c r="U110" s="95">
        <v>48501.37</v>
      </c>
      <c r="V110" s="95">
        <v>0</v>
      </c>
      <c r="W110" s="95">
        <v>11400</v>
      </c>
      <c r="X110" s="95">
        <v>1430</v>
      </c>
      <c r="Y110" s="95">
        <v>0</v>
      </c>
      <c r="Z110" s="95">
        <v>29672.81</v>
      </c>
      <c r="AA110" s="95">
        <v>2000</v>
      </c>
      <c r="AB110" s="95">
        <v>319572</v>
      </c>
      <c r="AC110" s="95">
        <v>0</v>
      </c>
      <c r="AD110" s="95">
        <v>0</v>
      </c>
      <c r="AE110" s="95">
        <v>0</v>
      </c>
      <c r="AF110" s="95">
        <v>0</v>
      </c>
      <c r="AG110" s="95">
        <v>0</v>
      </c>
      <c r="AH110" s="95">
        <v>0</v>
      </c>
      <c r="AI110" s="95">
        <v>700</v>
      </c>
      <c r="AJ110" s="95">
        <v>0</v>
      </c>
      <c r="AK110" s="95">
        <v>0</v>
      </c>
      <c r="AL110" s="95">
        <v>0</v>
      </c>
      <c r="AM110" s="95">
        <v>0</v>
      </c>
      <c r="AN110" s="95">
        <v>12919.2</v>
      </c>
      <c r="AO110" s="95">
        <v>920922</v>
      </c>
      <c r="AP110" s="95">
        <v>13300</v>
      </c>
      <c r="AQ110" s="95">
        <v>39000</v>
      </c>
      <c r="AR110" s="95">
        <v>93000</v>
      </c>
      <c r="AS110" s="95">
        <v>66399.94</v>
      </c>
      <c r="AT110" s="95">
        <v>0</v>
      </c>
      <c r="AU110" s="95">
        <v>0</v>
      </c>
      <c r="AV110" s="95">
        <v>90181.6</v>
      </c>
      <c r="AW110" s="95">
        <v>0</v>
      </c>
      <c r="AX110" s="95">
        <v>54883.6</v>
      </c>
      <c r="AY110" s="95">
        <v>0</v>
      </c>
      <c r="AZ110" s="95">
        <v>0</v>
      </c>
      <c r="BA110" s="95">
        <v>0</v>
      </c>
      <c r="BB110" s="95">
        <v>0</v>
      </c>
      <c r="BC110" s="95">
        <v>0</v>
      </c>
      <c r="BD110" s="95">
        <v>0</v>
      </c>
      <c r="BE110" s="95">
        <v>35298</v>
      </c>
      <c r="BF110" s="95">
        <v>0</v>
      </c>
      <c r="BG110" s="95">
        <v>0</v>
      </c>
      <c r="BH110" s="95">
        <v>0</v>
      </c>
      <c r="BI110" s="95">
        <v>0</v>
      </c>
      <c r="BJ110" s="95">
        <v>0</v>
      </c>
      <c r="BK110" s="95">
        <v>0</v>
      </c>
      <c r="BL110" s="95">
        <v>0</v>
      </c>
      <c r="BM110" s="95">
        <v>0</v>
      </c>
      <c r="BN110" s="99" t="s">
        <v>1967</v>
      </c>
      <c r="BO110" s="99" t="s">
        <v>1967</v>
      </c>
      <c r="BP110" s="99" t="s">
        <v>1967</v>
      </c>
      <c r="BQ110" s="99" t="s">
        <v>1967</v>
      </c>
      <c r="BR110" s="99" t="s">
        <v>1967</v>
      </c>
      <c r="BS110" s="99" t="s">
        <v>1967</v>
      </c>
      <c r="BT110" s="99" t="s">
        <v>1967</v>
      </c>
      <c r="BU110" s="99" t="s">
        <v>1967</v>
      </c>
      <c r="BV110" s="99" t="s">
        <v>1967</v>
      </c>
      <c r="BW110" s="99" t="s">
        <v>1967</v>
      </c>
      <c r="BX110" s="99" t="s">
        <v>1967</v>
      </c>
      <c r="BY110" s="99" t="s">
        <v>1967</v>
      </c>
      <c r="BZ110" s="99" t="s">
        <v>1967</v>
      </c>
      <c r="CA110" s="95">
        <v>0</v>
      </c>
      <c r="CB110" s="95">
        <v>0</v>
      </c>
      <c r="CC110" s="95">
        <v>0</v>
      </c>
      <c r="CD110" s="95">
        <v>0</v>
      </c>
      <c r="CE110" s="95">
        <v>0</v>
      </c>
      <c r="CF110" s="95">
        <v>0</v>
      </c>
      <c r="CG110" s="95">
        <v>0</v>
      </c>
      <c r="CH110" s="95">
        <v>0</v>
      </c>
      <c r="CI110" s="95">
        <v>0</v>
      </c>
      <c r="CJ110" s="95">
        <v>0</v>
      </c>
      <c r="CK110" s="95">
        <v>0</v>
      </c>
      <c r="CL110" s="95">
        <v>0</v>
      </c>
      <c r="CM110" s="95">
        <v>0</v>
      </c>
      <c r="CN110" s="95">
        <v>0</v>
      </c>
      <c r="CO110" s="95">
        <v>0</v>
      </c>
      <c r="CP110" s="95">
        <v>0</v>
      </c>
      <c r="CQ110" s="95">
        <v>0</v>
      </c>
      <c r="CR110" s="99" t="s">
        <v>1967</v>
      </c>
      <c r="CS110" s="99" t="s">
        <v>1967</v>
      </c>
      <c r="CT110" s="99" t="s">
        <v>1967</v>
      </c>
      <c r="CU110" s="95">
        <v>0</v>
      </c>
      <c r="CV110" s="95">
        <v>0</v>
      </c>
      <c r="CW110" s="95">
        <v>0</v>
      </c>
      <c r="CX110" s="95">
        <v>0</v>
      </c>
      <c r="CY110" s="95">
        <v>0</v>
      </c>
      <c r="CZ110" s="95">
        <v>0</v>
      </c>
      <c r="DA110" s="99" t="s">
        <v>1967</v>
      </c>
      <c r="DB110" s="99" t="s">
        <v>1967</v>
      </c>
      <c r="DC110" s="99" t="s">
        <v>1967</v>
      </c>
      <c r="DD110" s="95">
        <v>0</v>
      </c>
      <c r="DE110" s="95">
        <v>0</v>
      </c>
      <c r="DF110" s="95">
        <v>0</v>
      </c>
      <c r="DG110" s="95">
        <v>0</v>
      </c>
      <c r="DH110" s="103">
        <v>0</v>
      </c>
    </row>
    <row r="111" spans="1:112" s="89" customFormat="1" ht="15" customHeight="1">
      <c r="A111" s="96" t="s">
        <v>2134</v>
      </c>
      <c r="B111" s="97"/>
      <c r="C111" s="97"/>
      <c r="D111" s="97" t="s">
        <v>1972</v>
      </c>
      <c r="E111" s="95">
        <v>2848946.81</v>
      </c>
      <c r="F111" s="95">
        <v>2120869.89</v>
      </c>
      <c r="G111" s="95">
        <v>526106</v>
      </c>
      <c r="H111" s="95">
        <v>481630</v>
      </c>
      <c r="I111" s="95">
        <v>303500</v>
      </c>
      <c r="J111" s="95">
        <v>0</v>
      </c>
      <c r="K111" s="95">
        <v>99870</v>
      </c>
      <c r="L111" s="95">
        <v>0</v>
      </c>
      <c r="M111" s="95">
        <v>0</v>
      </c>
      <c r="N111" s="95">
        <v>245251.03</v>
      </c>
      <c r="O111" s="95">
        <v>68094.18</v>
      </c>
      <c r="P111" s="95">
        <v>5928.04</v>
      </c>
      <c r="Q111" s="95">
        <v>299344</v>
      </c>
      <c r="R111" s="95">
        <v>0</v>
      </c>
      <c r="S111" s="95">
        <v>91146.64</v>
      </c>
      <c r="T111" s="95">
        <v>637895.32</v>
      </c>
      <c r="U111" s="95">
        <v>48501.37</v>
      </c>
      <c r="V111" s="95">
        <v>0</v>
      </c>
      <c r="W111" s="95">
        <v>11400</v>
      </c>
      <c r="X111" s="95">
        <v>1430</v>
      </c>
      <c r="Y111" s="95">
        <v>0</v>
      </c>
      <c r="Z111" s="95">
        <v>29672.81</v>
      </c>
      <c r="AA111" s="95">
        <v>2000</v>
      </c>
      <c r="AB111" s="95">
        <v>319572</v>
      </c>
      <c r="AC111" s="95">
        <v>0</v>
      </c>
      <c r="AD111" s="95">
        <v>0</v>
      </c>
      <c r="AE111" s="95">
        <v>0</v>
      </c>
      <c r="AF111" s="95">
        <v>0</v>
      </c>
      <c r="AG111" s="95">
        <v>0</v>
      </c>
      <c r="AH111" s="95">
        <v>0</v>
      </c>
      <c r="AI111" s="95">
        <v>700</v>
      </c>
      <c r="AJ111" s="95">
        <v>0</v>
      </c>
      <c r="AK111" s="95">
        <v>0</v>
      </c>
      <c r="AL111" s="95">
        <v>0</v>
      </c>
      <c r="AM111" s="95">
        <v>0</v>
      </c>
      <c r="AN111" s="95">
        <v>12919.2</v>
      </c>
      <c r="AO111" s="95">
        <v>0</v>
      </c>
      <c r="AP111" s="95">
        <v>13300</v>
      </c>
      <c r="AQ111" s="95">
        <v>39000</v>
      </c>
      <c r="AR111" s="95">
        <v>93000</v>
      </c>
      <c r="AS111" s="95">
        <v>66399.94</v>
      </c>
      <c r="AT111" s="95">
        <v>0</v>
      </c>
      <c r="AU111" s="95">
        <v>0</v>
      </c>
      <c r="AV111" s="95">
        <v>90181.6</v>
      </c>
      <c r="AW111" s="95">
        <v>0</v>
      </c>
      <c r="AX111" s="95">
        <v>54883.6</v>
      </c>
      <c r="AY111" s="95">
        <v>0</v>
      </c>
      <c r="AZ111" s="95">
        <v>0</v>
      </c>
      <c r="BA111" s="95">
        <v>0</v>
      </c>
      <c r="BB111" s="95">
        <v>0</v>
      </c>
      <c r="BC111" s="95">
        <v>0</v>
      </c>
      <c r="BD111" s="95">
        <v>0</v>
      </c>
      <c r="BE111" s="95">
        <v>35298</v>
      </c>
      <c r="BF111" s="95">
        <v>0</v>
      </c>
      <c r="BG111" s="95">
        <v>0</v>
      </c>
      <c r="BH111" s="95">
        <v>0</v>
      </c>
      <c r="BI111" s="95">
        <v>0</v>
      </c>
      <c r="BJ111" s="95">
        <v>0</v>
      </c>
      <c r="BK111" s="95">
        <v>0</v>
      </c>
      <c r="BL111" s="95">
        <v>0</v>
      </c>
      <c r="BM111" s="95">
        <v>0</v>
      </c>
      <c r="BN111" s="99" t="s">
        <v>1967</v>
      </c>
      <c r="BO111" s="99" t="s">
        <v>1967</v>
      </c>
      <c r="BP111" s="99" t="s">
        <v>1967</v>
      </c>
      <c r="BQ111" s="99" t="s">
        <v>1967</v>
      </c>
      <c r="BR111" s="99" t="s">
        <v>1967</v>
      </c>
      <c r="BS111" s="99" t="s">
        <v>1967</v>
      </c>
      <c r="BT111" s="99" t="s">
        <v>1967</v>
      </c>
      <c r="BU111" s="99" t="s">
        <v>1967</v>
      </c>
      <c r="BV111" s="99" t="s">
        <v>1967</v>
      </c>
      <c r="BW111" s="99" t="s">
        <v>1967</v>
      </c>
      <c r="BX111" s="99" t="s">
        <v>1967</v>
      </c>
      <c r="BY111" s="99" t="s">
        <v>1967</v>
      </c>
      <c r="BZ111" s="99" t="s">
        <v>1967</v>
      </c>
      <c r="CA111" s="95">
        <v>0</v>
      </c>
      <c r="CB111" s="95">
        <v>0</v>
      </c>
      <c r="CC111" s="95">
        <v>0</v>
      </c>
      <c r="CD111" s="95">
        <v>0</v>
      </c>
      <c r="CE111" s="95">
        <v>0</v>
      </c>
      <c r="CF111" s="95">
        <v>0</v>
      </c>
      <c r="CG111" s="95">
        <v>0</v>
      </c>
      <c r="CH111" s="95">
        <v>0</v>
      </c>
      <c r="CI111" s="95">
        <v>0</v>
      </c>
      <c r="CJ111" s="95">
        <v>0</v>
      </c>
      <c r="CK111" s="95">
        <v>0</v>
      </c>
      <c r="CL111" s="95">
        <v>0</v>
      </c>
      <c r="CM111" s="95">
        <v>0</v>
      </c>
      <c r="CN111" s="95">
        <v>0</v>
      </c>
      <c r="CO111" s="95">
        <v>0</v>
      </c>
      <c r="CP111" s="95">
        <v>0</v>
      </c>
      <c r="CQ111" s="95">
        <v>0</v>
      </c>
      <c r="CR111" s="99" t="s">
        <v>1967</v>
      </c>
      <c r="CS111" s="99" t="s">
        <v>1967</v>
      </c>
      <c r="CT111" s="99" t="s">
        <v>1967</v>
      </c>
      <c r="CU111" s="95">
        <v>0</v>
      </c>
      <c r="CV111" s="95">
        <v>0</v>
      </c>
      <c r="CW111" s="95">
        <v>0</v>
      </c>
      <c r="CX111" s="95">
        <v>0</v>
      </c>
      <c r="CY111" s="95">
        <v>0</v>
      </c>
      <c r="CZ111" s="95">
        <v>0</v>
      </c>
      <c r="DA111" s="99" t="s">
        <v>1967</v>
      </c>
      <c r="DB111" s="99" t="s">
        <v>1967</v>
      </c>
      <c r="DC111" s="99" t="s">
        <v>1967</v>
      </c>
      <c r="DD111" s="95">
        <v>0</v>
      </c>
      <c r="DE111" s="95">
        <v>0</v>
      </c>
      <c r="DF111" s="95">
        <v>0</v>
      </c>
      <c r="DG111" s="95">
        <v>0</v>
      </c>
      <c r="DH111" s="103">
        <v>0</v>
      </c>
    </row>
    <row r="112" spans="1:112" s="89" customFormat="1" ht="15" customHeight="1">
      <c r="A112" s="96" t="s">
        <v>2135</v>
      </c>
      <c r="B112" s="97"/>
      <c r="C112" s="97"/>
      <c r="D112" s="97" t="s">
        <v>2136</v>
      </c>
      <c r="E112" s="95">
        <v>920922</v>
      </c>
      <c r="F112" s="95">
        <v>0</v>
      </c>
      <c r="G112" s="95">
        <v>0</v>
      </c>
      <c r="H112" s="95">
        <v>0</v>
      </c>
      <c r="I112" s="95">
        <v>0</v>
      </c>
      <c r="J112" s="95">
        <v>0</v>
      </c>
      <c r="K112" s="95">
        <v>0</v>
      </c>
      <c r="L112" s="95">
        <v>0</v>
      </c>
      <c r="M112" s="95">
        <v>0</v>
      </c>
      <c r="N112" s="95">
        <v>0</v>
      </c>
      <c r="O112" s="95">
        <v>0</v>
      </c>
      <c r="P112" s="95">
        <v>0</v>
      </c>
      <c r="Q112" s="95">
        <v>0</v>
      </c>
      <c r="R112" s="95">
        <v>0</v>
      </c>
      <c r="S112" s="95">
        <v>0</v>
      </c>
      <c r="T112" s="95">
        <v>920922</v>
      </c>
      <c r="U112" s="95">
        <v>0</v>
      </c>
      <c r="V112" s="95">
        <v>0</v>
      </c>
      <c r="W112" s="95">
        <v>0</v>
      </c>
      <c r="X112" s="95">
        <v>0</v>
      </c>
      <c r="Y112" s="95">
        <v>0</v>
      </c>
      <c r="Z112" s="95">
        <v>0</v>
      </c>
      <c r="AA112" s="95">
        <v>0</v>
      </c>
      <c r="AB112" s="95">
        <v>0</v>
      </c>
      <c r="AC112" s="95">
        <v>0</v>
      </c>
      <c r="AD112" s="95">
        <v>0</v>
      </c>
      <c r="AE112" s="95">
        <v>0</v>
      </c>
      <c r="AF112" s="95">
        <v>0</v>
      </c>
      <c r="AG112" s="95">
        <v>0</v>
      </c>
      <c r="AH112" s="95">
        <v>0</v>
      </c>
      <c r="AI112" s="95">
        <v>0</v>
      </c>
      <c r="AJ112" s="95">
        <v>0</v>
      </c>
      <c r="AK112" s="95">
        <v>0</v>
      </c>
      <c r="AL112" s="95">
        <v>0</v>
      </c>
      <c r="AM112" s="95">
        <v>0</v>
      </c>
      <c r="AN112" s="95">
        <v>0</v>
      </c>
      <c r="AO112" s="95">
        <v>920922</v>
      </c>
      <c r="AP112" s="95">
        <v>0</v>
      </c>
      <c r="AQ112" s="95">
        <v>0</v>
      </c>
      <c r="AR112" s="95">
        <v>0</v>
      </c>
      <c r="AS112" s="95">
        <v>0</v>
      </c>
      <c r="AT112" s="95">
        <v>0</v>
      </c>
      <c r="AU112" s="95">
        <v>0</v>
      </c>
      <c r="AV112" s="95">
        <v>0</v>
      </c>
      <c r="AW112" s="95">
        <v>0</v>
      </c>
      <c r="AX112" s="95">
        <v>0</v>
      </c>
      <c r="AY112" s="95">
        <v>0</v>
      </c>
      <c r="AZ112" s="95">
        <v>0</v>
      </c>
      <c r="BA112" s="95">
        <v>0</v>
      </c>
      <c r="BB112" s="95">
        <v>0</v>
      </c>
      <c r="BC112" s="95">
        <v>0</v>
      </c>
      <c r="BD112" s="95">
        <v>0</v>
      </c>
      <c r="BE112" s="95">
        <v>0</v>
      </c>
      <c r="BF112" s="95">
        <v>0</v>
      </c>
      <c r="BG112" s="95">
        <v>0</v>
      </c>
      <c r="BH112" s="95">
        <v>0</v>
      </c>
      <c r="BI112" s="95">
        <v>0</v>
      </c>
      <c r="BJ112" s="95">
        <v>0</v>
      </c>
      <c r="BK112" s="95">
        <v>0</v>
      </c>
      <c r="BL112" s="95">
        <v>0</v>
      </c>
      <c r="BM112" s="95">
        <v>0</v>
      </c>
      <c r="BN112" s="99" t="s">
        <v>1967</v>
      </c>
      <c r="BO112" s="99" t="s">
        <v>1967</v>
      </c>
      <c r="BP112" s="99" t="s">
        <v>1967</v>
      </c>
      <c r="BQ112" s="99" t="s">
        <v>1967</v>
      </c>
      <c r="BR112" s="99" t="s">
        <v>1967</v>
      </c>
      <c r="BS112" s="99" t="s">
        <v>1967</v>
      </c>
      <c r="BT112" s="99" t="s">
        <v>1967</v>
      </c>
      <c r="BU112" s="99" t="s">
        <v>1967</v>
      </c>
      <c r="BV112" s="99" t="s">
        <v>1967</v>
      </c>
      <c r="BW112" s="99" t="s">
        <v>1967</v>
      </c>
      <c r="BX112" s="99" t="s">
        <v>1967</v>
      </c>
      <c r="BY112" s="99" t="s">
        <v>1967</v>
      </c>
      <c r="BZ112" s="99" t="s">
        <v>1967</v>
      </c>
      <c r="CA112" s="95">
        <v>0</v>
      </c>
      <c r="CB112" s="95">
        <v>0</v>
      </c>
      <c r="CC112" s="95">
        <v>0</v>
      </c>
      <c r="CD112" s="95">
        <v>0</v>
      </c>
      <c r="CE112" s="95">
        <v>0</v>
      </c>
      <c r="CF112" s="95">
        <v>0</v>
      </c>
      <c r="CG112" s="95">
        <v>0</v>
      </c>
      <c r="CH112" s="95">
        <v>0</v>
      </c>
      <c r="CI112" s="95">
        <v>0</v>
      </c>
      <c r="CJ112" s="95">
        <v>0</v>
      </c>
      <c r="CK112" s="95">
        <v>0</v>
      </c>
      <c r="CL112" s="95">
        <v>0</v>
      </c>
      <c r="CM112" s="95">
        <v>0</v>
      </c>
      <c r="CN112" s="95">
        <v>0</v>
      </c>
      <c r="CO112" s="95">
        <v>0</v>
      </c>
      <c r="CP112" s="95">
        <v>0</v>
      </c>
      <c r="CQ112" s="95">
        <v>0</v>
      </c>
      <c r="CR112" s="99" t="s">
        <v>1967</v>
      </c>
      <c r="CS112" s="99" t="s">
        <v>1967</v>
      </c>
      <c r="CT112" s="99" t="s">
        <v>1967</v>
      </c>
      <c r="CU112" s="95">
        <v>0</v>
      </c>
      <c r="CV112" s="95">
        <v>0</v>
      </c>
      <c r="CW112" s="95">
        <v>0</v>
      </c>
      <c r="CX112" s="95">
        <v>0</v>
      </c>
      <c r="CY112" s="95">
        <v>0</v>
      </c>
      <c r="CZ112" s="95">
        <v>0</v>
      </c>
      <c r="DA112" s="99" t="s">
        <v>1967</v>
      </c>
      <c r="DB112" s="99" t="s">
        <v>1967</v>
      </c>
      <c r="DC112" s="99" t="s">
        <v>1967</v>
      </c>
      <c r="DD112" s="95">
        <v>0</v>
      </c>
      <c r="DE112" s="95">
        <v>0</v>
      </c>
      <c r="DF112" s="95">
        <v>0</v>
      </c>
      <c r="DG112" s="95">
        <v>0</v>
      </c>
      <c r="DH112" s="103">
        <v>0</v>
      </c>
    </row>
    <row r="113" spans="1:112" s="89" customFormat="1" ht="15" customHeight="1">
      <c r="A113" s="96" t="s">
        <v>2137</v>
      </c>
      <c r="B113" s="97"/>
      <c r="C113" s="97"/>
      <c r="D113" s="97" t="s">
        <v>2138</v>
      </c>
      <c r="E113" s="95">
        <v>23800834.66</v>
      </c>
      <c r="F113" s="95">
        <v>21736383.56</v>
      </c>
      <c r="G113" s="95">
        <v>5781795</v>
      </c>
      <c r="H113" s="95">
        <v>4838697</v>
      </c>
      <c r="I113" s="95">
        <v>1929794</v>
      </c>
      <c r="J113" s="95">
        <v>709822.43</v>
      </c>
      <c r="K113" s="95">
        <v>3467547.5</v>
      </c>
      <c r="L113" s="95">
        <v>31563.68</v>
      </c>
      <c r="M113" s="95">
        <v>0</v>
      </c>
      <c r="N113" s="95">
        <v>1581394.19</v>
      </c>
      <c r="O113" s="95">
        <v>231369.91</v>
      </c>
      <c r="P113" s="95">
        <v>493639.2</v>
      </c>
      <c r="Q113" s="95">
        <v>2175563</v>
      </c>
      <c r="R113" s="95">
        <v>0</v>
      </c>
      <c r="S113" s="95">
        <v>495197.65</v>
      </c>
      <c r="T113" s="95">
        <v>1650912.9</v>
      </c>
      <c r="U113" s="95">
        <v>18716.21</v>
      </c>
      <c r="V113" s="95">
        <v>15466</v>
      </c>
      <c r="W113" s="95">
        <v>0</v>
      </c>
      <c r="X113" s="95">
        <v>1378</v>
      </c>
      <c r="Y113" s="95">
        <v>78491.14</v>
      </c>
      <c r="Z113" s="95">
        <v>109114.48</v>
      </c>
      <c r="AA113" s="95">
        <v>84049.99</v>
      </c>
      <c r="AB113" s="95">
        <v>708725.2</v>
      </c>
      <c r="AC113" s="95">
        <v>0</v>
      </c>
      <c r="AD113" s="95">
        <v>0</v>
      </c>
      <c r="AE113" s="95">
        <v>0</v>
      </c>
      <c r="AF113" s="95">
        <v>1240</v>
      </c>
      <c r="AG113" s="95">
        <v>1200</v>
      </c>
      <c r="AH113" s="95">
        <v>0</v>
      </c>
      <c r="AI113" s="95">
        <v>0</v>
      </c>
      <c r="AJ113" s="95">
        <v>0</v>
      </c>
      <c r="AK113" s="95">
        <v>0</v>
      </c>
      <c r="AL113" s="95">
        <v>0</v>
      </c>
      <c r="AM113" s="95">
        <v>0</v>
      </c>
      <c r="AN113" s="95">
        <v>3001.06</v>
      </c>
      <c r="AO113" s="95">
        <v>357600</v>
      </c>
      <c r="AP113" s="95">
        <v>101500</v>
      </c>
      <c r="AQ113" s="95">
        <v>132500</v>
      </c>
      <c r="AR113" s="95">
        <v>0</v>
      </c>
      <c r="AS113" s="95">
        <v>10401.82</v>
      </c>
      <c r="AT113" s="95">
        <v>0</v>
      </c>
      <c r="AU113" s="95">
        <v>27529</v>
      </c>
      <c r="AV113" s="95">
        <v>413538.2</v>
      </c>
      <c r="AW113" s="95">
        <v>0</v>
      </c>
      <c r="AX113" s="95">
        <v>267272.2</v>
      </c>
      <c r="AY113" s="95">
        <v>0</v>
      </c>
      <c r="AZ113" s="95">
        <v>0</v>
      </c>
      <c r="BA113" s="95">
        <v>115260</v>
      </c>
      <c r="BB113" s="95">
        <v>0</v>
      </c>
      <c r="BC113" s="95">
        <v>0</v>
      </c>
      <c r="BD113" s="95">
        <v>0</v>
      </c>
      <c r="BE113" s="95">
        <v>31006</v>
      </c>
      <c r="BF113" s="95">
        <v>0</v>
      </c>
      <c r="BG113" s="95">
        <v>0</v>
      </c>
      <c r="BH113" s="95">
        <v>0</v>
      </c>
      <c r="BI113" s="95">
        <v>0</v>
      </c>
      <c r="BJ113" s="95">
        <v>0</v>
      </c>
      <c r="BK113" s="95">
        <v>0</v>
      </c>
      <c r="BL113" s="95">
        <v>0</v>
      </c>
      <c r="BM113" s="95">
        <v>0</v>
      </c>
      <c r="BN113" s="99" t="s">
        <v>1967</v>
      </c>
      <c r="BO113" s="99" t="s">
        <v>1967</v>
      </c>
      <c r="BP113" s="99" t="s">
        <v>1967</v>
      </c>
      <c r="BQ113" s="99" t="s">
        <v>1967</v>
      </c>
      <c r="BR113" s="99" t="s">
        <v>1967</v>
      </c>
      <c r="BS113" s="99" t="s">
        <v>1967</v>
      </c>
      <c r="BT113" s="99" t="s">
        <v>1967</v>
      </c>
      <c r="BU113" s="99" t="s">
        <v>1967</v>
      </c>
      <c r="BV113" s="99" t="s">
        <v>1967</v>
      </c>
      <c r="BW113" s="99" t="s">
        <v>1967</v>
      </c>
      <c r="BX113" s="99" t="s">
        <v>1967</v>
      </c>
      <c r="BY113" s="99" t="s">
        <v>1967</v>
      </c>
      <c r="BZ113" s="99" t="s">
        <v>1967</v>
      </c>
      <c r="CA113" s="95">
        <v>0</v>
      </c>
      <c r="CB113" s="95">
        <v>0</v>
      </c>
      <c r="CC113" s="95">
        <v>0</v>
      </c>
      <c r="CD113" s="95">
        <v>0</v>
      </c>
      <c r="CE113" s="95">
        <v>0</v>
      </c>
      <c r="CF113" s="95">
        <v>0</v>
      </c>
      <c r="CG113" s="95">
        <v>0</v>
      </c>
      <c r="CH113" s="95">
        <v>0</v>
      </c>
      <c r="CI113" s="95">
        <v>0</v>
      </c>
      <c r="CJ113" s="95">
        <v>0</v>
      </c>
      <c r="CK113" s="95">
        <v>0</v>
      </c>
      <c r="CL113" s="95">
        <v>0</v>
      </c>
      <c r="CM113" s="95">
        <v>0</v>
      </c>
      <c r="CN113" s="95">
        <v>0</v>
      </c>
      <c r="CO113" s="95">
        <v>0</v>
      </c>
      <c r="CP113" s="95">
        <v>0</v>
      </c>
      <c r="CQ113" s="95">
        <v>0</v>
      </c>
      <c r="CR113" s="99" t="s">
        <v>1967</v>
      </c>
      <c r="CS113" s="99" t="s">
        <v>1967</v>
      </c>
      <c r="CT113" s="99" t="s">
        <v>1967</v>
      </c>
      <c r="CU113" s="95">
        <v>0</v>
      </c>
      <c r="CV113" s="95">
        <v>0</v>
      </c>
      <c r="CW113" s="95">
        <v>0</v>
      </c>
      <c r="CX113" s="95">
        <v>0</v>
      </c>
      <c r="CY113" s="95">
        <v>0</v>
      </c>
      <c r="CZ113" s="95">
        <v>0</v>
      </c>
      <c r="DA113" s="99" t="s">
        <v>1967</v>
      </c>
      <c r="DB113" s="99" t="s">
        <v>1967</v>
      </c>
      <c r="DC113" s="99" t="s">
        <v>1967</v>
      </c>
      <c r="DD113" s="95">
        <v>0</v>
      </c>
      <c r="DE113" s="95">
        <v>0</v>
      </c>
      <c r="DF113" s="95">
        <v>0</v>
      </c>
      <c r="DG113" s="95">
        <v>0</v>
      </c>
      <c r="DH113" s="103">
        <v>0</v>
      </c>
    </row>
    <row r="114" spans="1:112" s="89" customFormat="1" ht="15" customHeight="1">
      <c r="A114" s="96" t="s">
        <v>2139</v>
      </c>
      <c r="B114" s="97"/>
      <c r="C114" s="97"/>
      <c r="D114" s="97" t="s">
        <v>2140</v>
      </c>
      <c r="E114" s="95">
        <v>23443234.66</v>
      </c>
      <c r="F114" s="95">
        <v>21736383.56</v>
      </c>
      <c r="G114" s="95">
        <v>5781795</v>
      </c>
      <c r="H114" s="95">
        <v>4838697</v>
      </c>
      <c r="I114" s="95">
        <v>1929794</v>
      </c>
      <c r="J114" s="95">
        <v>709822.43</v>
      </c>
      <c r="K114" s="95">
        <v>3467547.5</v>
      </c>
      <c r="L114" s="95">
        <v>31563.68</v>
      </c>
      <c r="M114" s="95">
        <v>0</v>
      </c>
      <c r="N114" s="95">
        <v>1581394.19</v>
      </c>
      <c r="O114" s="95">
        <v>231369.91</v>
      </c>
      <c r="P114" s="95">
        <v>493639.2</v>
      </c>
      <c r="Q114" s="95">
        <v>2175563</v>
      </c>
      <c r="R114" s="95">
        <v>0</v>
      </c>
      <c r="S114" s="95">
        <v>495197.65</v>
      </c>
      <c r="T114" s="95">
        <v>1293312.9</v>
      </c>
      <c r="U114" s="95">
        <v>18716.21</v>
      </c>
      <c r="V114" s="95">
        <v>15466</v>
      </c>
      <c r="W114" s="95">
        <v>0</v>
      </c>
      <c r="X114" s="95">
        <v>1378</v>
      </c>
      <c r="Y114" s="95">
        <v>78491.14</v>
      </c>
      <c r="Z114" s="95">
        <v>109114.48</v>
      </c>
      <c r="AA114" s="95">
        <v>84049.99</v>
      </c>
      <c r="AB114" s="95">
        <v>708725.2</v>
      </c>
      <c r="AC114" s="95">
        <v>0</v>
      </c>
      <c r="AD114" s="95">
        <v>0</v>
      </c>
      <c r="AE114" s="95">
        <v>0</v>
      </c>
      <c r="AF114" s="95">
        <v>1240</v>
      </c>
      <c r="AG114" s="95">
        <v>1200</v>
      </c>
      <c r="AH114" s="95">
        <v>0</v>
      </c>
      <c r="AI114" s="95">
        <v>0</v>
      </c>
      <c r="AJ114" s="95">
        <v>0</v>
      </c>
      <c r="AK114" s="95">
        <v>0</v>
      </c>
      <c r="AL114" s="95">
        <v>0</v>
      </c>
      <c r="AM114" s="95">
        <v>0</v>
      </c>
      <c r="AN114" s="95">
        <v>3001.06</v>
      </c>
      <c r="AO114" s="95">
        <v>0</v>
      </c>
      <c r="AP114" s="95">
        <v>101500</v>
      </c>
      <c r="AQ114" s="95">
        <v>132500</v>
      </c>
      <c r="AR114" s="95">
        <v>0</v>
      </c>
      <c r="AS114" s="95">
        <v>10401.82</v>
      </c>
      <c r="AT114" s="95">
        <v>0</v>
      </c>
      <c r="AU114" s="95">
        <v>27529</v>
      </c>
      <c r="AV114" s="95">
        <v>413538.2</v>
      </c>
      <c r="AW114" s="95">
        <v>0</v>
      </c>
      <c r="AX114" s="95">
        <v>267272.2</v>
      </c>
      <c r="AY114" s="95">
        <v>0</v>
      </c>
      <c r="AZ114" s="95">
        <v>0</v>
      </c>
      <c r="BA114" s="95">
        <v>115260</v>
      </c>
      <c r="BB114" s="95">
        <v>0</v>
      </c>
      <c r="BC114" s="95">
        <v>0</v>
      </c>
      <c r="BD114" s="95">
        <v>0</v>
      </c>
      <c r="BE114" s="95">
        <v>31006</v>
      </c>
      <c r="BF114" s="95">
        <v>0</v>
      </c>
      <c r="BG114" s="95">
        <v>0</v>
      </c>
      <c r="BH114" s="95">
        <v>0</v>
      </c>
      <c r="BI114" s="95">
        <v>0</v>
      </c>
      <c r="BJ114" s="95">
        <v>0</v>
      </c>
      <c r="BK114" s="95">
        <v>0</v>
      </c>
      <c r="BL114" s="95">
        <v>0</v>
      </c>
      <c r="BM114" s="95">
        <v>0</v>
      </c>
      <c r="BN114" s="99" t="s">
        <v>1967</v>
      </c>
      <c r="BO114" s="99" t="s">
        <v>1967</v>
      </c>
      <c r="BP114" s="99" t="s">
        <v>1967</v>
      </c>
      <c r="BQ114" s="99" t="s">
        <v>1967</v>
      </c>
      <c r="BR114" s="99" t="s">
        <v>1967</v>
      </c>
      <c r="BS114" s="99" t="s">
        <v>1967</v>
      </c>
      <c r="BT114" s="99" t="s">
        <v>1967</v>
      </c>
      <c r="BU114" s="99" t="s">
        <v>1967</v>
      </c>
      <c r="BV114" s="99" t="s">
        <v>1967</v>
      </c>
      <c r="BW114" s="99" t="s">
        <v>1967</v>
      </c>
      <c r="BX114" s="99" t="s">
        <v>1967</v>
      </c>
      <c r="BY114" s="99" t="s">
        <v>1967</v>
      </c>
      <c r="BZ114" s="99" t="s">
        <v>1967</v>
      </c>
      <c r="CA114" s="95">
        <v>0</v>
      </c>
      <c r="CB114" s="95">
        <v>0</v>
      </c>
      <c r="CC114" s="95">
        <v>0</v>
      </c>
      <c r="CD114" s="95">
        <v>0</v>
      </c>
      <c r="CE114" s="95">
        <v>0</v>
      </c>
      <c r="CF114" s="95">
        <v>0</v>
      </c>
      <c r="CG114" s="95">
        <v>0</v>
      </c>
      <c r="CH114" s="95">
        <v>0</v>
      </c>
      <c r="CI114" s="95">
        <v>0</v>
      </c>
      <c r="CJ114" s="95">
        <v>0</v>
      </c>
      <c r="CK114" s="95">
        <v>0</v>
      </c>
      <c r="CL114" s="95">
        <v>0</v>
      </c>
      <c r="CM114" s="95">
        <v>0</v>
      </c>
      <c r="CN114" s="95">
        <v>0</v>
      </c>
      <c r="CO114" s="95">
        <v>0</v>
      </c>
      <c r="CP114" s="95">
        <v>0</v>
      </c>
      <c r="CQ114" s="95">
        <v>0</v>
      </c>
      <c r="CR114" s="99" t="s">
        <v>1967</v>
      </c>
      <c r="CS114" s="99" t="s">
        <v>1967</v>
      </c>
      <c r="CT114" s="99" t="s">
        <v>1967</v>
      </c>
      <c r="CU114" s="95">
        <v>0</v>
      </c>
      <c r="CV114" s="95">
        <v>0</v>
      </c>
      <c r="CW114" s="95">
        <v>0</v>
      </c>
      <c r="CX114" s="95">
        <v>0</v>
      </c>
      <c r="CY114" s="95">
        <v>0</v>
      </c>
      <c r="CZ114" s="95">
        <v>0</v>
      </c>
      <c r="DA114" s="99" t="s">
        <v>1967</v>
      </c>
      <c r="DB114" s="99" t="s">
        <v>1967</v>
      </c>
      <c r="DC114" s="99" t="s">
        <v>1967</v>
      </c>
      <c r="DD114" s="95">
        <v>0</v>
      </c>
      <c r="DE114" s="95">
        <v>0</v>
      </c>
      <c r="DF114" s="95">
        <v>0</v>
      </c>
      <c r="DG114" s="95">
        <v>0</v>
      </c>
      <c r="DH114" s="103">
        <v>0</v>
      </c>
    </row>
    <row r="115" spans="1:112" s="89" customFormat="1" ht="15" customHeight="1">
      <c r="A115" s="96" t="s">
        <v>2141</v>
      </c>
      <c r="B115" s="97"/>
      <c r="C115" s="97"/>
      <c r="D115" s="97" t="s">
        <v>2142</v>
      </c>
      <c r="E115" s="95">
        <v>357600</v>
      </c>
      <c r="F115" s="95">
        <v>0</v>
      </c>
      <c r="G115" s="95">
        <v>0</v>
      </c>
      <c r="H115" s="95">
        <v>0</v>
      </c>
      <c r="I115" s="95">
        <v>0</v>
      </c>
      <c r="J115" s="95">
        <v>0</v>
      </c>
      <c r="K115" s="95">
        <v>0</v>
      </c>
      <c r="L115" s="95">
        <v>0</v>
      </c>
      <c r="M115" s="95">
        <v>0</v>
      </c>
      <c r="N115" s="95">
        <v>0</v>
      </c>
      <c r="O115" s="95">
        <v>0</v>
      </c>
      <c r="P115" s="95">
        <v>0</v>
      </c>
      <c r="Q115" s="95">
        <v>0</v>
      </c>
      <c r="R115" s="95">
        <v>0</v>
      </c>
      <c r="S115" s="95">
        <v>0</v>
      </c>
      <c r="T115" s="95">
        <v>357600</v>
      </c>
      <c r="U115" s="95">
        <v>0</v>
      </c>
      <c r="V115" s="95">
        <v>0</v>
      </c>
      <c r="W115" s="95">
        <v>0</v>
      </c>
      <c r="X115" s="95">
        <v>0</v>
      </c>
      <c r="Y115" s="95">
        <v>0</v>
      </c>
      <c r="Z115" s="95">
        <v>0</v>
      </c>
      <c r="AA115" s="95">
        <v>0</v>
      </c>
      <c r="AB115" s="95">
        <v>0</v>
      </c>
      <c r="AC115" s="95">
        <v>0</v>
      </c>
      <c r="AD115" s="95">
        <v>0</v>
      </c>
      <c r="AE115" s="95">
        <v>0</v>
      </c>
      <c r="AF115" s="95">
        <v>0</v>
      </c>
      <c r="AG115" s="95">
        <v>0</v>
      </c>
      <c r="AH115" s="95">
        <v>0</v>
      </c>
      <c r="AI115" s="95">
        <v>0</v>
      </c>
      <c r="AJ115" s="95">
        <v>0</v>
      </c>
      <c r="AK115" s="95">
        <v>0</v>
      </c>
      <c r="AL115" s="95">
        <v>0</v>
      </c>
      <c r="AM115" s="95">
        <v>0</v>
      </c>
      <c r="AN115" s="95">
        <v>0</v>
      </c>
      <c r="AO115" s="95">
        <v>357600</v>
      </c>
      <c r="AP115" s="95">
        <v>0</v>
      </c>
      <c r="AQ115" s="95">
        <v>0</v>
      </c>
      <c r="AR115" s="95">
        <v>0</v>
      </c>
      <c r="AS115" s="95">
        <v>0</v>
      </c>
      <c r="AT115" s="95">
        <v>0</v>
      </c>
      <c r="AU115" s="95">
        <v>0</v>
      </c>
      <c r="AV115" s="95">
        <v>0</v>
      </c>
      <c r="AW115" s="95">
        <v>0</v>
      </c>
      <c r="AX115" s="95">
        <v>0</v>
      </c>
      <c r="AY115" s="95">
        <v>0</v>
      </c>
      <c r="AZ115" s="95">
        <v>0</v>
      </c>
      <c r="BA115" s="95">
        <v>0</v>
      </c>
      <c r="BB115" s="95">
        <v>0</v>
      </c>
      <c r="BC115" s="95">
        <v>0</v>
      </c>
      <c r="BD115" s="95">
        <v>0</v>
      </c>
      <c r="BE115" s="95">
        <v>0</v>
      </c>
      <c r="BF115" s="95">
        <v>0</v>
      </c>
      <c r="BG115" s="95">
        <v>0</v>
      </c>
      <c r="BH115" s="95">
        <v>0</v>
      </c>
      <c r="BI115" s="95">
        <v>0</v>
      </c>
      <c r="BJ115" s="95">
        <v>0</v>
      </c>
      <c r="BK115" s="95">
        <v>0</v>
      </c>
      <c r="BL115" s="95">
        <v>0</v>
      </c>
      <c r="BM115" s="95">
        <v>0</v>
      </c>
      <c r="BN115" s="99" t="s">
        <v>1967</v>
      </c>
      <c r="BO115" s="99" t="s">
        <v>1967</v>
      </c>
      <c r="BP115" s="99" t="s">
        <v>1967</v>
      </c>
      <c r="BQ115" s="99" t="s">
        <v>1967</v>
      </c>
      <c r="BR115" s="99" t="s">
        <v>1967</v>
      </c>
      <c r="BS115" s="99" t="s">
        <v>1967</v>
      </c>
      <c r="BT115" s="99" t="s">
        <v>1967</v>
      </c>
      <c r="BU115" s="99" t="s">
        <v>1967</v>
      </c>
      <c r="BV115" s="99" t="s">
        <v>1967</v>
      </c>
      <c r="BW115" s="99" t="s">
        <v>1967</v>
      </c>
      <c r="BX115" s="99" t="s">
        <v>1967</v>
      </c>
      <c r="BY115" s="99" t="s">
        <v>1967</v>
      </c>
      <c r="BZ115" s="99" t="s">
        <v>1967</v>
      </c>
      <c r="CA115" s="95">
        <v>0</v>
      </c>
      <c r="CB115" s="95">
        <v>0</v>
      </c>
      <c r="CC115" s="95">
        <v>0</v>
      </c>
      <c r="CD115" s="95">
        <v>0</v>
      </c>
      <c r="CE115" s="95">
        <v>0</v>
      </c>
      <c r="CF115" s="95">
        <v>0</v>
      </c>
      <c r="CG115" s="95">
        <v>0</v>
      </c>
      <c r="CH115" s="95">
        <v>0</v>
      </c>
      <c r="CI115" s="95">
        <v>0</v>
      </c>
      <c r="CJ115" s="95">
        <v>0</v>
      </c>
      <c r="CK115" s="95">
        <v>0</v>
      </c>
      <c r="CL115" s="95">
        <v>0</v>
      </c>
      <c r="CM115" s="95">
        <v>0</v>
      </c>
      <c r="CN115" s="95">
        <v>0</v>
      </c>
      <c r="CO115" s="95">
        <v>0</v>
      </c>
      <c r="CP115" s="95">
        <v>0</v>
      </c>
      <c r="CQ115" s="95">
        <v>0</v>
      </c>
      <c r="CR115" s="99" t="s">
        <v>1967</v>
      </c>
      <c r="CS115" s="99" t="s">
        <v>1967</v>
      </c>
      <c r="CT115" s="99" t="s">
        <v>1967</v>
      </c>
      <c r="CU115" s="95">
        <v>0</v>
      </c>
      <c r="CV115" s="95">
        <v>0</v>
      </c>
      <c r="CW115" s="95">
        <v>0</v>
      </c>
      <c r="CX115" s="95">
        <v>0</v>
      </c>
      <c r="CY115" s="95">
        <v>0</v>
      </c>
      <c r="CZ115" s="95">
        <v>0</v>
      </c>
      <c r="DA115" s="99" t="s">
        <v>1967</v>
      </c>
      <c r="DB115" s="99" t="s">
        <v>1967</v>
      </c>
      <c r="DC115" s="99" t="s">
        <v>1967</v>
      </c>
      <c r="DD115" s="95">
        <v>0</v>
      </c>
      <c r="DE115" s="95">
        <v>0</v>
      </c>
      <c r="DF115" s="95">
        <v>0</v>
      </c>
      <c r="DG115" s="95">
        <v>0</v>
      </c>
      <c r="DH115" s="103">
        <v>0</v>
      </c>
    </row>
    <row r="116" spans="1:112" s="89" customFormat="1" ht="15" customHeight="1">
      <c r="A116" s="96" t="s">
        <v>2143</v>
      </c>
      <c r="B116" s="97"/>
      <c r="C116" s="97"/>
      <c r="D116" s="97" t="s">
        <v>2144</v>
      </c>
      <c r="E116" s="95">
        <v>8391581.06</v>
      </c>
      <c r="F116" s="95">
        <v>6490292.5</v>
      </c>
      <c r="G116" s="95">
        <v>1905945</v>
      </c>
      <c r="H116" s="95">
        <v>1225454.5</v>
      </c>
      <c r="I116" s="95">
        <v>758768</v>
      </c>
      <c r="J116" s="95">
        <v>0</v>
      </c>
      <c r="K116" s="95">
        <v>0</v>
      </c>
      <c r="L116" s="95">
        <v>0</v>
      </c>
      <c r="M116" s="95">
        <v>0</v>
      </c>
      <c r="N116" s="95">
        <v>377126.72</v>
      </c>
      <c r="O116" s="95">
        <v>100664.46</v>
      </c>
      <c r="P116" s="95">
        <v>370564.82</v>
      </c>
      <c r="Q116" s="95">
        <v>718415</v>
      </c>
      <c r="R116" s="95">
        <v>0</v>
      </c>
      <c r="S116" s="95">
        <v>1033354</v>
      </c>
      <c r="T116" s="95">
        <v>1745959.46</v>
      </c>
      <c r="U116" s="95">
        <v>51297.44</v>
      </c>
      <c r="V116" s="95">
        <v>0</v>
      </c>
      <c r="W116" s="95">
        <v>0</v>
      </c>
      <c r="X116" s="95">
        <v>333.3</v>
      </c>
      <c r="Y116" s="95">
        <v>0</v>
      </c>
      <c r="Z116" s="95">
        <v>4392.67</v>
      </c>
      <c r="AA116" s="95">
        <v>20405.4</v>
      </c>
      <c r="AB116" s="95">
        <v>56900</v>
      </c>
      <c r="AC116" s="95">
        <v>0</v>
      </c>
      <c r="AD116" s="95">
        <v>8525</v>
      </c>
      <c r="AE116" s="95">
        <v>0</v>
      </c>
      <c r="AF116" s="95">
        <v>0</v>
      </c>
      <c r="AG116" s="95">
        <v>0</v>
      </c>
      <c r="AH116" s="95">
        <v>0</v>
      </c>
      <c r="AI116" s="95">
        <v>18803.6</v>
      </c>
      <c r="AJ116" s="95">
        <v>0</v>
      </c>
      <c r="AK116" s="95">
        <v>39127.5</v>
      </c>
      <c r="AL116" s="95">
        <v>0</v>
      </c>
      <c r="AM116" s="95">
        <v>0</v>
      </c>
      <c r="AN116" s="95">
        <v>0</v>
      </c>
      <c r="AO116" s="95">
        <v>1036280</v>
      </c>
      <c r="AP116" s="95">
        <v>59424</v>
      </c>
      <c r="AQ116" s="95">
        <v>35204.7</v>
      </c>
      <c r="AR116" s="95">
        <v>81765.18</v>
      </c>
      <c r="AS116" s="95">
        <v>107624.01</v>
      </c>
      <c r="AT116" s="95">
        <v>0</v>
      </c>
      <c r="AU116" s="95">
        <v>225876.66</v>
      </c>
      <c r="AV116" s="95">
        <v>155329.1</v>
      </c>
      <c r="AW116" s="95">
        <v>0</v>
      </c>
      <c r="AX116" s="95">
        <v>72687.3</v>
      </c>
      <c r="AY116" s="95">
        <v>0</v>
      </c>
      <c r="AZ116" s="95">
        <v>17760</v>
      </c>
      <c r="BA116" s="95">
        <v>22506.8</v>
      </c>
      <c r="BB116" s="95">
        <v>0</v>
      </c>
      <c r="BC116" s="95">
        <v>0</v>
      </c>
      <c r="BD116" s="95">
        <v>0</v>
      </c>
      <c r="BE116" s="95">
        <v>42375</v>
      </c>
      <c r="BF116" s="95">
        <v>0</v>
      </c>
      <c r="BG116" s="95">
        <v>0</v>
      </c>
      <c r="BH116" s="95">
        <v>0</v>
      </c>
      <c r="BI116" s="95">
        <v>0</v>
      </c>
      <c r="BJ116" s="95">
        <v>0</v>
      </c>
      <c r="BK116" s="95">
        <v>0</v>
      </c>
      <c r="BL116" s="95">
        <v>0</v>
      </c>
      <c r="BM116" s="95">
        <v>0</v>
      </c>
      <c r="BN116" s="99" t="s">
        <v>1967</v>
      </c>
      <c r="BO116" s="99" t="s">
        <v>1967</v>
      </c>
      <c r="BP116" s="99" t="s">
        <v>1967</v>
      </c>
      <c r="BQ116" s="99" t="s">
        <v>1967</v>
      </c>
      <c r="BR116" s="99" t="s">
        <v>1967</v>
      </c>
      <c r="BS116" s="99" t="s">
        <v>1967</v>
      </c>
      <c r="BT116" s="99" t="s">
        <v>1967</v>
      </c>
      <c r="BU116" s="99" t="s">
        <v>1967</v>
      </c>
      <c r="BV116" s="99" t="s">
        <v>1967</v>
      </c>
      <c r="BW116" s="99" t="s">
        <v>1967</v>
      </c>
      <c r="BX116" s="99" t="s">
        <v>1967</v>
      </c>
      <c r="BY116" s="99" t="s">
        <v>1967</v>
      </c>
      <c r="BZ116" s="99" t="s">
        <v>1967</v>
      </c>
      <c r="CA116" s="95">
        <v>0</v>
      </c>
      <c r="CB116" s="95">
        <v>0</v>
      </c>
      <c r="CC116" s="95">
        <v>0</v>
      </c>
      <c r="CD116" s="95">
        <v>0</v>
      </c>
      <c r="CE116" s="95">
        <v>0</v>
      </c>
      <c r="CF116" s="95">
        <v>0</v>
      </c>
      <c r="CG116" s="95">
        <v>0</v>
      </c>
      <c r="CH116" s="95">
        <v>0</v>
      </c>
      <c r="CI116" s="95">
        <v>0</v>
      </c>
      <c r="CJ116" s="95">
        <v>0</v>
      </c>
      <c r="CK116" s="95">
        <v>0</v>
      </c>
      <c r="CL116" s="95">
        <v>0</v>
      </c>
      <c r="CM116" s="95">
        <v>0</v>
      </c>
      <c r="CN116" s="95">
        <v>0</v>
      </c>
      <c r="CO116" s="95">
        <v>0</v>
      </c>
      <c r="CP116" s="95">
        <v>0</v>
      </c>
      <c r="CQ116" s="95">
        <v>0</v>
      </c>
      <c r="CR116" s="99" t="s">
        <v>1967</v>
      </c>
      <c r="CS116" s="99" t="s">
        <v>1967</v>
      </c>
      <c r="CT116" s="99" t="s">
        <v>1967</v>
      </c>
      <c r="CU116" s="95">
        <v>0</v>
      </c>
      <c r="CV116" s="95">
        <v>0</v>
      </c>
      <c r="CW116" s="95">
        <v>0</v>
      </c>
      <c r="CX116" s="95">
        <v>0</v>
      </c>
      <c r="CY116" s="95">
        <v>0</v>
      </c>
      <c r="CZ116" s="95">
        <v>0</v>
      </c>
      <c r="DA116" s="99" t="s">
        <v>1967</v>
      </c>
      <c r="DB116" s="99" t="s">
        <v>1967</v>
      </c>
      <c r="DC116" s="99" t="s">
        <v>1967</v>
      </c>
      <c r="DD116" s="95">
        <v>0</v>
      </c>
      <c r="DE116" s="95">
        <v>0</v>
      </c>
      <c r="DF116" s="95">
        <v>0</v>
      </c>
      <c r="DG116" s="95">
        <v>0</v>
      </c>
      <c r="DH116" s="103">
        <v>0</v>
      </c>
    </row>
    <row r="117" spans="1:112" s="89" customFormat="1" ht="15" customHeight="1">
      <c r="A117" s="96" t="s">
        <v>2145</v>
      </c>
      <c r="B117" s="97"/>
      <c r="C117" s="97"/>
      <c r="D117" s="97" t="s">
        <v>2146</v>
      </c>
      <c r="E117" s="95">
        <v>5271733.08</v>
      </c>
      <c r="F117" s="95">
        <v>4799471.18</v>
      </c>
      <c r="G117" s="95">
        <v>1188168</v>
      </c>
      <c r="H117" s="95">
        <v>1225454.5</v>
      </c>
      <c r="I117" s="95">
        <v>689768</v>
      </c>
      <c r="J117" s="95">
        <v>0</v>
      </c>
      <c r="K117" s="95">
        <v>0</v>
      </c>
      <c r="L117" s="95">
        <v>0</v>
      </c>
      <c r="M117" s="95">
        <v>0</v>
      </c>
      <c r="N117" s="95">
        <v>373954.22</v>
      </c>
      <c r="O117" s="95">
        <v>99959.46</v>
      </c>
      <c r="P117" s="95">
        <v>15235</v>
      </c>
      <c r="Q117" s="95">
        <v>417009</v>
      </c>
      <c r="R117" s="95">
        <v>0</v>
      </c>
      <c r="S117" s="95">
        <v>789923</v>
      </c>
      <c r="T117" s="95">
        <v>339600.1</v>
      </c>
      <c r="U117" s="95">
        <v>40482.55</v>
      </c>
      <c r="V117" s="95">
        <v>0</v>
      </c>
      <c r="W117" s="95">
        <v>0</v>
      </c>
      <c r="X117" s="95">
        <v>0</v>
      </c>
      <c r="Y117" s="95">
        <v>0</v>
      </c>
      <c r="Z117" s="95">
        <v>4392.67</v>
      </c>
      <c r="AA117" s="95">
        <v>20405.4</v>
      </c>
      <c r="AB117" s="95">
        <v>56900</v>
      </c>
      <c r="AC117" s="95">
        <v>0</v>
      </c>
      <c r="AD117" s="95">
        <v>0</v>
      </c>
      <c r="AE117" s="95">
        <v>0</v>
      </c>
      <c r="AF117" s="95">
        <v>0</v>
      </c>
      <c r="AG117" s="95">
        <v>0</v>
      </c>
      <c r="AH117" s="95">
        <v>0</v>
      </c>
      <c r="AI117" s="95">
        <v>18803.6</v>
      </c>
      <c r="AJ117" s="95">
        <v>0</v>
      </c>
      <c r="AK117" s="95">
        <v>9480</v>
      </c>
      <c r="AL117" s="95">
        <v>0</v>
      </c>
      <c r="AM117" s="95">
        <v>0</v>
      </c>
      <c r="AN117" s="95">
        <v>0</v>
      </c>
      <c r="AO117" s="95">
        <v>0</v>
      </c>
      <c r="AP117" s="95">
        <v>32900</v>
      </c>
      <c r="AQ117" s="95">
        <v>2204.7</v>
      </c>
      <c r="AR117" s="95">
        <v>81765.18</v>
      </c>
      <c r="AS117" s="95">
        <v>0</v>
      </c>
      <c r="AT117" s="95">
        <v>0</v>
      </c>
      <c r="AU117" s="95">
        <v>72266</v>
      </c>
      <c r="AV117" s="95">
        <v>132661.8</v>
      </c>
      <c r="AW117" s="95">
        <v>0</v>
      </c>
      <c r="AX117" s="95">
        <v>53020</v>
      </c>
      <c r="AY117" s="95">
        <v>0</v>
      </c>
      <c r="AZ117" s="95">
        <v>17760</v>
      </c>
      <c r="BA117" s="95">
        <v>22506.8</v>
      </c>
      <c r="BB117" s="95">
        <v>0</v>
      </c>
      <c r="BC117" s="95">
        <v>0</v>
      </c>
      <c r="BD117" s="95">
        <v>0</v>
      </c>
      <c r="BE117" s="95">
        <v>39375</v>
      </c>
      <c r="BF117" s="95">
        <v>0</v>
      </c>
      <c r="BG117" s="95">
        <v>0</v>
      </c>
      <c r="BH117" s="95">
        <v>0</v>
      </c>
      <c r="BI117" s="95">
        <v>0</v>
      </c>
      <c r="BJ117" s="95">
        <v>0</v>
      </c>
      <c r="BK117" s="95">
        <v>0</v>
      </c>
      <c r="BL117" s="95">
        <v>0</v>
      </c>
      <c r="BM117" s="95">
        <v>0</v>
      </c>
      <c r="BN117" s="99" t="s">
        <v>1967</v>
      </c>
      <c r="BO117" s="99" t="s">
        <v>1967</v>
      </c>
      <c r="BP117" s="99" t="s">
        <v>1967</v>
      </c>
      <c r="BQ117" s="99" t="s">
        <v>1967</v>
      </c>
      <c r="BR117" s="99" t="s">
        <v>1967</v>
      </c>
      <c r="BS117" s="99" t="s">
        <v>1967</v>
      </c>
      <c r="BT117" s="99" t="s">
        <v>1967</v>
      </c>
      <c r="BU117" s="99" t="s">
        <v>1967</v>
      </c>
      <c r="BV117" s="99" t="s">
        <v>1967</v>
      </c>
      <c r="BW117" s="99" t="s">
        <v>1967</v>
      </c>
      <c r="BX117" s="99" t="s">
        <v>1967</v>
      </c>
      <c r="BY117" s="99" t="s">
        <v>1967</v>
      </c>
      <c r="BZ117" s="99" t="s">
        <v>1967</v>
      </c>
      <c r="CA117" s="95">
        <v>0</v>
      </c>
      <c r="CB117" s="95">
        <v>0</v>
      </c>
      <c r="CC117" s="95">
        <v>0</v>
      </c>
      <c r="CD117" s="95">
        <v>0</v>
      </c>
      <c r="CE117" s="95">
        <v>0</v>
      </c>
      <c r="CF117" s="95">
        <v>0</v>
      </c>
      <c r="CG117" s="95">
        <v>0</v>
      </c>
      <c r="CH117" s="95">
        <v>0</v>
      </c>
      <c r="CI117" s="95">
        <v>0</v>
      </c>
      <c r="CJ117" s="95">
        <v>0</v>
      </c>
      <c r="CK117" s="95">
        <v>0</v>
      </c>
      <c r="CL117" s="95">
        <v>0</v>
      </c>
      <c r="CM117" s="95">
        <v>0</v>
      </c>
      <c r="CN117" s="95">
        <v>0</v>
      </c>
      <c r="CO117" s="95">
        <v>0</v>
      </c>
      <c r="CP117" s="95">
        <v>0</v>
      </c>
      <c r="CQ117" s="95">
        <v>0</v>
      </c>
      <c r="CR117" s="99" t="s">
        <v>1967</v>
      </c>
      <c r="CS117" s="99" t="s">
        <v>1967</v>
      </c>
      <c r="CT117" s="99" t="s">
        <v>1967</v>
      </c>
      <c r="CU117" s="95">
        <v>0</v>
      </c>
      <c r="CV117" s="95">
        <v>0</v>
      </c>
      <c r="CW117" s="95">
        <v>0</v>
      </c>
      <c r="CX117" s="95">
        <v>0</v>
      </c>
      <c r="CY117" s="95">
        <v>0</v>
      </c>
      <c r="CZ117" s="95">
        <v>0</v>
      </c>
      <c r="DA117" s="99" t="s">
        <v>1967</v>
      </c>
      <c r="DB117" s="99" t="s">
        <v>1967</v>
      </c>
      <c r="DC117" s="99" t="s">
        <v>1967</v>
      </c>
      <c r="DD117" s="95">
        <v>0</v>
      </c>
      <c r="DE117" s="95">
        <v>0</v>
      </c>
      <c r="DF117" s="95">
        <v>0</v>
      </c>
      <c r="DG117" s="95">
        <v>0</v>
      </c>
      <c r="DH117" s="103">
        <v>0</v>
      </c>
    </row>
    <row r="118" spans="1:112" s="89" customFormat="1" ht="15" customHeight="1">
      <c r="A118" s="96" t="s">
        <v>2147</v>
      </c>
      <c r="B118" s="97"/>
      <c r="C118" s="97"/>
      <c r="D118" s="97" t="s">
        <v>2148</v>
      </c>
      <c r="E118" s="95">
        <v>1998042.98</v>
      </c>
      <c r="F118" s="95">
        <v>1690821.32</v>
      </c>
      <c r="G118" s="95">
        <v>717777</v>
      </c>
      <c r="H118" s="95">
        <v>0</v>
      </c>
      <c r="I118" s="95">
        <v>69000</v>
      </c>
      <c r="J118" s="95">
        <v>0</v>
      </c>
      <c r="K118" s="95">
        <v>0</v>
      </c>
      <c r="L118" s="95">
        <v>0</v>
      </c>
      <c r="M118" s="95">
        <v>0</v>
      </c>
      <c r="N118" s="95">
        <v>3172.5</v>
      </c>
      <c r="O118" s="95">
        <v>705</v>
      </c>
      <c r="P118" s="95">
        <v>355329.82</v>
      </c>
      <c r="Q118" s="95">
        <v>301406</v>
      </c>
      <c r="R118" s="95">
        <v>0</v>
      </c>
      <c r="S118" s="95">
        <v>243431</v>
      </c>
      <c r="T118" s="95">
        <v>284554.36</v>
      </c>
      <c r="U118" s="95">
        <v>10814.89</v>
      </c>
      <c r="V118" s="95">
        <v>0</v>
      </c>
      <c r="W118" s="95">
        <v>0</v>
      </c>
      <c r="X118" s="95">
        <v>333.3</v>
      </c>
      <c r="Y118" s="95">
        <v>0</v>
      </c>
      <c r="Z118" s="95">
        <v>0</v>
      </c>
      <c r="AA118" s="95">
        <v>0</v>
      </c>
      <c r="AB118" s="95">
        <v>0</v>
      </c>
      <c r="AC118" s="95">
        <v>0</v>
      </c>
      <c r="AD118" s="95">
        <v>0</v>
      </c>
      <c r="AE118" s="95">
        <v>0</v>
      </c>
      <c r="AF118" s="95">
        <v>0</v>
      </c>
      <c r="AG118" s="95">
        <v>0</v>
      </c>
      <c r="AH118" s="95">
        <v>0</v>
      </c>
      <c r="AI118" s="95">
        <v>0</v>
      </c>
      <c r="AJ118" s="95">
        <v>0</v>
      </c>
      <c r="AK118" s="95">
        <v>29647.5</v>
      </c>
      <c r="AL118" s="95">
        <v>0</v>
      </c>
      <c r="AM118" s="95">
        <v>0</v>
      </c>
      <c r="AN118" s="95">
        <v>0</v>
      </c>
      <c r="AO118" s="95">
        <v>0</v>
      </c>
      <c r="AP118" s="95">
        <v>26524</v>
      </c>
      <c r="AQ118" s="95">
        <v>33000</v>
      </c>
      <c r="AR118" s="95">
        <v>0</v>
      </c>
      <c r="AS118" s="95">
        <v>107624.01</v>
      </c>
      <c r="AT118" s="95">
        <v>0</v>
      </c>
      <c r="AU118" s="95">
        <v>76610.66</v>
      </c>
      <c r="AV118" s="95">
        <v>22667.3</v>
      </c>
      <c r="AW118" s="95">
        <v>0</v>
      </c>
      <c r="AX118" s="95">
        <v>19667.3</v>
      </c>
      <c r="AY118" s="95">
        <v>0</v>
      </c>
      <c r="AZ118" s="95">
        <v>0</v>
      </c>
      <c r="BA118" s="95">
        <v>0</v>
      </c>
      <c r="BB118" s="95">
        <v>0</v>
      </c>
      <c r="BC118" s="95">
        <v>0</v>
      </c>
      <c r="BD118" s="95">
        <v>0</v>
      </c>
      <c r="BE118" s="95">
        <v>3000</v>
      </c>
      <c r="BF118" s="95">
        <v>0</v>
      </c>
      <c r="BG118" s="95">
        <v>0</v>
      </c>
      <c r="BH118" s="95">
        <v>0</v>
      </c>
      <c r="BI118" s="95">
        <v>0</v>
      </c>
      <c r="BJ118" s="95">
        <v>0</v>
      </c>
      <c r="BK118" s="95">
        <v>0</v>
      </c>
      <c r="BL118" s="95">
        <v>0</v>
      </c>
      <c r="BM118" s="95">
        <v>0</v>
      </c>
      <c r="BN118" s="99" t="s">
        <v>1967</v>
      </c>
      <c r="BO118" s="99" t="s">
        <v>1967</v>
      </c>
      <c r="BP118" s="99" t="s">
        <v>1967</v>
      </c>
      <c r="BQ118" s="99" t="s">
        <v>1967</v>
      </c>
      <c r="BR118" s="99" t="s">
        <v>1967</v>
      </c>
      <c r="BS118" s="99" t="s">
        <v>1967</v>
      </c>
      <c r="BT118" s="99" t="s">
        <v>1967</v>
      </c>
      <c r="BU118" s="99" t="s">
        <v>1967</v>
      </c>
      <c r="BV118" s="99" t="s">
        <v>1967</v>
      </c>
      <c r="BW118" s="99" t="s">
        <v>1967</v>
      </c>
      <c r="BX118" s="99" t="s">
        <v>1967</v>
      </c>
      <c r="BY118" s="99" t="s">
        <v>1967</v>
      </c>
      <c r="BZ118" s="99" t="s">
        <v>1967</v>
      </c>
      <c r="CA118" s="95">
        <v>0</v>
      </c>
      <c r="CB118" s="95">
        <v>0</v>
      </c>
      <c r="CC118" s="95">
        <v>0</v>
      </c>
      <c r="CD118" s="95">
        <v>0</v>
      </c>
      <c r="CE118" s="95">
        <v>0</v>
      </c>
      <c r="CF118" s="95">
        <v>0</v>
      </c>
      <c r="CG118" s="95">
        <v>0</v>
      </c>
      <c r="CH118" s="95">
        <v>0</v>
      </c>
      <c r="CI118" s="95">
        <v>0</v>
      </c>
      <c r="CJ118" s="95">
        <v>0</v>
      </c>
      <c r="CK118" s="95">
        <v>0</v>
      </c>
      <c r="CL118" s="95">
        <v>0</v>
      </c>
      <c r="CM118" s="95">
        <v>0</v>
      </c>
      <c r="CN118" s="95">
        <v>0</v>
      </c>
      <c r="CO118" s="95">
        <v>0</v>
      </c>
      <c r="CP118" s="95">
        <v>0</v>
      </c>
      <c r="CQ118" s="95">
        <v>0</v>
      </c>
      <c r="CR118" s="99" t="s">
        <v>1967</v>
      </c>
      <c r="CS118" s="99" t="s">
        <v>1967</v>
      </c>
      <c r="CT118" s="99" t="s">
        <v>1967</v>
      </c>
      <c r="CU118" s="95">
        <v>0</v>
      </c>
      <c r="CV118" s="95">
        <v>0</v>
      </c>
      <c r="CW118" s="95">
        <v>0</v>
      </c>
      <c r="CX118" s="95">
        <v>0</v>
      </c>
      <c r="CY118" s="95">
        <v>0</v>
      </c>
      <c r="CZ118" s="95">
        <v>0</v>
      </c>
      <c r="DA118" s="99" t="s">
        <v>1967</v>
      </c>
      <c r="DB118" s="99" t="s">
        <v>1967</v>
      </c>
      <c r="DC118" s="99" t="s">
        <v>1967</v>
      </c>
      <c r="DD118" s="95">
        <v>0</v>
      </c>
      <c r="DE118" s="95">
        <v>0</v>
      </c>
      <c r="DF118" s="95">
        <v>0</v>
      </c>
      <c r="DG118" s="95">
        <v>0</v>
      </c>
      <c r="DH118" s="103">
        <v>0</v>
      </c>
    </row>
    <row r="119" spans="1:112" s="89" customFormat="1" ht="15" customHeight="1">
      <c r="A119" s="96" t="s">
        <v>2149</v>
      </c>
      <c r="B119" s="97"/>
      <c r="C119" s="97"/>
      <c r="D119" s="97" t="s">
        <v>2150</v>
      </c>
      <c r="E119" s="95">
        <v>963100</v>
      </c>
      <c r="F119" s="95">
        <v>0</v>
      </c>
      <c r="G119" s="95">
        <v>0</v>
      </c>
      <c r="H119" s="95">
        <v>0</v>
      </c>
      <c r="I119" s="95">
        <v>0</v>
      </c>
      <c r="J119" s="95">
        <v>0</v>
      </c>
      <c r="K119" s="95">
        <v>0</v>
      </c>
      <c r="L119" s="95">
        <v>0</v>
      </c>
      <c r="M119" s="95">
        <v>0</v>
      </c>
      <c r="N119" s="95">
        <v>0</v>
      </c>
      <c r="O119" s="95">
        <v>0</v>
      </c>
      <c r="P119" s="95">
        <v>0</v>
      </c>
      <c r="Q119" s="95">
        <v>0</v>
      </c>
      <c r="R119" s="95">
        <v>0</v>
      </c>
      <c r="S119" s="95">
        <v>0</v>
      </c>
      <c r="T119" s="95">
        <v>963100</v>
      </c>
      <c r="U119" s="95">
        <v>0</v>
      </c>
      <c r="V119" s="95">
        <v>0</v>
      </c>
      <c r="W119" s="95">
        <v>0</v>
      </c>
      <c r="X119" s="95">
        <v>0</v>
      </c>
      <c r="Y119" s="95">
        <v>0</v>
      </c>
      <c r="Z119" s="95">
        <v>0</v>
      </c>
      <c r="AA119" s="95">
        <v>0</v>
      </c>
      <c r="AB119" s="95">
        <v>0</v>
      </c>
      <c r="AC119" s="95">
        <v>0</v>
      </c>
      <c r="AD119" s="95">
        <v>0</v>
      </c>
      <c r="AE119" s="95">
        <v>0</v>
      </c>
      <c r="AF119" s="95">
        <v>0</v>
      </c>
      <c r="AG119" s="95">
        <v>0</v>
      </c>
      <c r="AH119" s="95">
        <v>0</v>
      </c>
      <c r="AI119" s="95">
        <v>0</v>
      </c>
      <c r="AJ119" s="95">
        <v>0</v>
      </c>
      <c r="AK119" s="95">
        <v>0</v>
      </c>
      <c r="AL119" s="95">
        <v>0</v>
      </c>
      <c r="AM119" s="95">
        <v>0</v>
      </c>
      <c r="AN119" s="95">
        <v>0</v>
      </c>
      <c r="AO119" s="95">
        <v>963100</v>
      </c>
      <c r="AP119" s="95">
        <v>0</v>
      </c>
      <c r="AQ119" s="95">
        <v>0</v>
      </c>
      <c r="AR119" s="95">
        <v>0</v>
      </c>
      <c r="AS119" s="95">
        <v>0</v>
      </c>
      <c r="AT119" s="95">
        <v>0</v>
      </c>
      <c r="AU119" s="95">
        <v>0</v>
      </c>
      <c r="AV119" s="95">
        <v>0</v>
      </c>
      <c r="AW119" s="95">
        <v>0</v>
      </c>
      <c r="AX119" s="95">
        <v>0</v>
      </c>
      <c r="AY119" s="95">
        <v>0</v>
      </c>
      <c r="AZ119" s="95">
        <v>0</v>
      </c>
      <c r="BA119" s="95">
        <v>0</v>
      </c>
      <c r="BB119" s="95">
        <v>0</v>
      </c>
      <c r="BC119" s="95">
        <v>0</v>
      </c>
      <c r="BD119" s="95">
        <v>0</v>
      </c>
      <c r="BE119" s="95">
        <v>0</v>
      </c>
      <c r="BF119" s="95">
        <v>0</v>
      </c>
      <c r="BG119" s="95">
        <v>0</v>
      </c>
      <c r="BH119" s="95">
        <v>0</v>
      </c>
      <c r="BI119" s="95">
        <v>0</v>
      </c>
      <c r="BJ119" s="95">
        <v>0</v>
      </c>
      <c r="BK119" s="95">
        <v>0</v>
      </c>
      <c r="BL119" s="95">
        <v>0</v>
      </c>
      <c r="BM119" s="95">
        <v>0</v>
      </c>
      <c r="BN119" s="99" t="s">
        <v>1967</v>
      </c>
      <c r="BO119" s="99" t="s">
        <v>1967</v>
      </c>
      <c r="BP119" s="99" t="s">
        <v>1967</v>
      </c>
      <c r="BQ119" s="99" t="s">
        <v>1967</v>
      </c>
      <c r="BR119" s="99" t="s">
        <v>1967</v>
      </c>
      <c r="BS119" s="99" t="s">
        <v>1967</v>
      </c>
      <c r="BT119" s="99" t="s">
        <v>1967</v>
      </c>
      <c r="BU119" s="99" t="s">
        <v>1967</v>
      </c>
      <c r="BV119" s="99" t="s">
        <v>1967</v>
      </c>
      <c r="BW119" s="99" t="s">
        <v>1967</v>
      </c>
      <c r="BX119" s="99" t="s">
        <v>1967</v>
      </c>
      <c r="BY119" s="99" t="s">
        <v>1967</v>
      </c>
      <c r="BZ119" s="99" t="s">
        <v>1967</v>
      </c>
      <c r="CA119" s="95">
        <v>0</v>
      </c>
      <c r="CB119" s="95">
        <v>0</v>
      </c>
      <c r="CC119" s="95">
        <v>0</v>
      </c>
      <c r="CD119" s="95">
        <v>0</v>
      </c>
      <c r="CE119" s="95">
        <v>0</v>
      </c>
      <c r="CF119" s="95">
        <v>0</v>
      </c>
      <c r="CG119" s="95">
        <v>0</v>
      </c>
      <c r="CH119" s="95">
        <v>0</v>
      </c>
      <c r="CI119" s="95">
        <v>0</v>
      </c>
      <c r="CJ119" s="95">
        <v>0</v>
      </c>
      <c r="CK119" s="95">
        <v>0</v>
      </c>
      <c r="CL119" s="95">
        <v>0</v>
      </c>
      <c r="CM119" s="95">
        <v>0</v>
      </c>
      <c r="CN119" s="95">
        <v>0</v>
      </c>
      <c r="CO119" s="95">
        <v>0</v>
      </c>
      <c r="CP119" s="95">
        <v>0</v>
      </c>
      <c r="CQ119" s="95">
        <v>0</v>
      </c>
      <c r="CR119" s="99" t="s">
        <v>1967</v>
      </c>
      <c r="CS119" s="99" t="s">
        <v>1967</v>
      </c>
      <c r="CT119" s="99" t="s">
        <v>1967</v>
      </c>
      <c r="CU119" s="95">
        <v>0</v>
      </c>
      <c r="CV119" s="95">
        <v>0</v>
      </c>
      <c r="CW119" s="95">
        <v>0</v>
      </c>
      <c r="CX119" s="95">
        <v>0</v>
      </c>
      <c r="CY119" s="95">
        <v>0</v>
      </c>
      <c r="CZ119" s="95">
        <v>0</v>
      </c>
      <c r="DA119" s="99" t="s">
        <v>1967</v>
      </c>
      <c r="DB119" s="99" t="s">
        <v>1967</v>
      </c>
      <c r="DC119" s="99" t="s">
        <v>1967</v>
      </c>
      <c r="DD119" s="95">
        <v>0</v>
      </c>
      <c r="DE119" s="95">
        <v>0</v>
      </c>
      <c r="DF119" s="95">
        <v>0</v>
      </c>
      <c r="DG119" s="95">
        <v>0</v>
      </c>
      <c r="DH119" s="103">
        <v>0</v>
      </c>
    </row>
    <row r="120" spans="1:112" s="89" customFormat="1" ht="15" customHeight="1">
      <c r="A120" s="96" t="s">
        <v>2151</v>
      </c>
      <c r="B120" s="97"/>
      <c r="C120" s="97"/>
      <c r="D120" s="97" t="s">
        <v>2152</v>
      </c>
      <c r="E120" s="95">
        <v>158705</v>
      </c>
      <c r="F120" s="95">
        <v>0</v>
      </c>
      <c r="G120" s="95">
        <v>0</v>
      </c>
      <c r="H120" s="95">
        <v>0</v>
      </c>
      <c r="I120" s="95">
        <v>0</v>
      </c>
      <c r="J120" s="95">
        <v>0</v>
      </c>
      <c r="K120" s="95">
        <v>0</v>
      </c>
      <c r="L120" s="95">
        <v>0</v>
      </c>
      <c r="M120" s="95">
        <v>0</v>
      </c>
      <c r="N120" s="95">
        <v>0</v>
      </c>
      <c r="O120" s="95">
        <v>0</v>
      </c>
      <c r="P120" s="95">
        <v>0</v>
      </c>
      <c r="Q120" s="95">
        <v>0</v>
      </c>
      <c r="R120" s="95">
        <v>0</v>
      </c>
      <c r="S120" s="95">
        <v>0</v>
      </c>
      <c r="T120" s="95">
        <v>158705</v>
      </c>
      <c r="U120" s="95">
        <v>0</v>
      </c>
      <c r="V120" s="95">
        <v>0</v>
      </c>
      <c r="W120" s="95">
        <v>0</v>
      </c>
      <c r="X120" s="95">
        <v>0</v>
      </c>
      <c r="Y120" s="95">
        <v>0</v>
      </c>
      <c r="Z120" s="95">
        <v>0</v>
      </c>
      <c r="AA120" s="95">
        <v>0</v>
      </c>
      <c r="AB120" s="95">
        <v>0</v>
      </c>
      <c r="AC120" s="95">
        <v>0</v>
      </c>
      <c r="AD120" s="95">
        <v>8525</v>
      </c>
      <c r="AE120" s="95">
        <v>0</v>
      </c>
      <c r="AF120" s="95">
        <v>0</v>
      </c>
      <c r="AG120" s="95">
        <v>0</v>
      </c>
      <c r="AH120" s="95">
        <v>0</v>
      </c>
      <c r="AI120" s="95">
        <v>0</v>
      </c>
      <c r="AJ120" s="95">
        <v>0</v>
      </c>
      <c r="AK120" s="95">
        <v>0</v>
      </c>
      <c r="AL120" s="95">
        <v>0</v>
      </c>
      <c r="AM120" s="95">
        <v>0</v>
      </c>
      <c r="AN120" s="95">
        <v>0</v>
      </c>
      <c r="AO120" s="95">
        <v>73180</v>
      </c>
      <c r="AP120" s="95">
        <v>0</v>
      </c>
      <c r="AQ120" s="95">
        <v>0</v>
      </c>
      <c r="AR120" s="95">
        <v>0</v>
      </c>
      <c r="AS120" s="95">
        <v>0</v>
      </c>
      <c r="AT120" s="95">
        <v>0</v>
      </c>
      <c r="AU120" s="95">
        <v>77000</v>
      </c>
      <c r="AV120" s="95">
        <v>0</v>
      </c>
      <c r="AW120" s="95">
        <v>0</v>
      </c>
      <c r="AX120" s="95">
        <v>0</v>
      </c>
      <c r="AY120" s="95">
        <v>0</v>
      </c>
      <c r="AZ120" s="95">
        <v>0</v>
      </c>
      <c r="BA120" s="95">
        <v>0</v>
      </c>
      <c r="BB120" s="95">
        <v>0</v>
      </c>
      <c r="BC120" s="95">
        <v>0</v>
      </c>
      <c r="BD120" s="95">
        <v>0</v>
      </c>
      <c r="BE120" s="95">
        <v>0</v>
      </c>
      <c r="BF120" s="95">
        <v>0</v>
      </c>
      <c r="BG120" s="95">
        <v>0</v>
      </c>
      <c r="BH120" s="95">
        <v>0</v>
      </c>
      <c r="BI120" s="95">
        <v>0</v>
      </c>
      <c r="BJ120" s="95">
        <v>0</v>
      </c>
      <c r="BK120" s="95">
        <v>0</v>
      </c>
      <c r="BL120" s="95">
        <v>0</v>
      </c>
      <c r="BM120" s="95">
        <v>0</v>
      </c>
      <c r="BN120" s="99" t="s">
        <v>1967</v>
      </c>
      <c r="BO120" s="99" t="s">
        <v>1967</v>
      </c>
      <c r="BP120" s="99" t="s">
        <v>1967</v>
      </c>
      <c r="BQ120" s="99" t="s">
        <v>1967</v>
      </c>
      <c r="BR120" s="99" t="s">
        <v>1967</v>
      </c>
      <c r="BS120" s="99" t="s">
        <v>1967</v>
      </c>
      <c r="BT120" s="99" t="s">
        <v>1967</v>
      </c>
      <c r="BU120" s="99" t="s">
        <v>1967</v>
      </c>
      <c r="BV120" s="99" t="s">
        <v>1967</v>
      </c>
      <c r="BW120" s="99" t="s">
        <v>1967</v>
      </c>
      <c r="BX120" s="99" t="s">
        <v>1967</v>
      </c>
      <c r="BY120" s="99" t="s">
        <v>1967</v>
      </c>
      <c r="BZ120" s="99" t="s">
        <v>1967</v>
      </c>
      <c r="CA120" s="95">
        <v>0</v>
      </c>
      <c r="CB120" s="95">
        <v>0</v>
      </c>
      <c r="CC120" s="95">
        <v>0</v>
      </c>
      <c r="CD120" s="95">
        <v>0</v>
      </c>
      <c r="CE120" s="95">
        <v>0</v>
      </c>
      <c r="CF120" s="95">
        <v>0</v>
      </c>
      <c r="CG120" s="95">
        <v>0</v>
      </c>
      <c r="CH120" s="95">
        <v>0</v>
      </c>
      <c r="CI120" s="95">
        <v>0</v>
      </c>
      <c r="CJ120" s="95">
        <v>0</v>
      </c>
      <c r="CK120" s="95">
        <v>0</v>
      </c>
      <c r="CL120" s="95">
        <v>0</v>
      </c>
      <c r="CM120" s="95">
        <v>0</v>
      </c>
      <c r="CN120" s="95">
        <v>0</v>
      </c>
      <c r="CO120" s="95">
        <v>0</v>
      </c>
      <c r="CP120" s="95">
        <v>0</v>
      </c>
      <c r="CQ120" s="95">
        <v>0</v>
      </c>
      <c r="CR120" s="99" t="s">
        <v>1967</v>
      </c>
      <c r="CS120" s="99" t="s">
        <v>1967</v>
      </c>
      <c r="CT120" s="99" t="s">
        <v>1967</v>
      </c>
      <c r="CU120" s="95">
        <v>0</v>
      </c>
      <c r="CV120" s="95">
        <v>0</v>
      </c>
      <c r="CW120" s="95">
        <v>0</v>
      </c>
      <c r="CX120" s="95">
        <v>0</v>
      </c>
      <c r="CY120" s="95">
        <v>0</v>
      </c>
      <c r="CZ120" s="95">
        <v>0</v>
      </c>
      <c r="DA120" s="99" t="s">
        <v>1967</v>
      </c>
      <c r="DB120" s="99" t="s">
        <v>1967</v>
      </c>
      <c r="DC120" s="99" t="s">
        <v>1967</v>
      </c>
      <c r="DD120" s="95">
        <v>0</v>
      </c>
      <c r="DE120" s="95">
        <v>0</v>
      </c>
      <c r="DF120" s="95">
        <v>0</v>
      </c>
      <c r="DG120" s="95">
        <v>0</v>
      </c>
      <c r="DH120" s="103">
        <v>0</v>
      </c>
    </row>
    <row r="121" spans="1:112" s="89" customFormat="1" ht="15" customHeight="1">
      <c r="A121" s="96" t="s">
        <v>2153</v>
      </c>
      <c r="B121" s="97"/>
      <c r="C121" s="97"/>
      <c r="D121" s="97" t="s">
        <v>2154</v>
      </c>
      <c r="E121" s="95">
        <v>2668832.13</v>
      </c>
      <c r="F121" s="95">
        <v>2372258.05</v>
      </c>
      <c r="G121" s="95">
        <v>851877.24</v>
      </c>
      <c r="H121" s="95">
        <v>400180</v>
      </c>
      <c r="I121" s="95">
        <v>348729</v>
      </c>
      <c r="J121" s="95">
        <v>38861.73</v>
      </c>
      <c r="K121" s="95">
        <v>178805</v>
      </c>
      <c r="L121" s="95">
        <v>79895.55</v>
      </c>
      <c r="M121" s="95">
        <v>0</v>
      </c>
      <c r="N121" s="95">
        <v>134397.19</v>
      </c>
      <c r="O121" s="95">
        <v>21856.06</v>
      </c>
      <c r="P121" s="95">
        <v>4157.28</v>
      </c>
      <c r="Q121" s="95">
        <v>107758</v>
      </c>
      <c r="R121" s="95">
        <v>0</v>
      </c>
      <c r="S121" s="95">
        <v>205741</v>
      </c>
      <c r="T121" s="95">
        <v>228279.08</v>
      </c>
      <c r="U121" s="95">
        <v>2843.27</v>
      </c>
      <c r="V121" s="95">
        <v>795</v>
      </c>
      <c r="W121" s="95">
        <v>0</v>
      </c>
      <c r="X121" s="95">
        <v>51.23</v>
      </c>
      <c r="Y121" s="95">
        <v>0</v>
      </c>
      <c r="Z121" s="95">
        <v>24299.73</v>
      </c>
      <c r="AA121" s="95">
        <v>4267.85</v>
      </c>
      <c r="AB121" s="95">
        <v>7500</v>
      </c>
      <c r="AC121" s="95">
        <v>0</v>
      </c>
      <c r="AD121" s="95">
        <v>0</v>
      </c>
      <c r="AE121" s="95">
        <v>0</v>
      </c>
      <c r="AF121" s="95">
        <v>0</v>
      </c>
      <c r="AG121" s="95">
        <v>0</v>
      </c>
      <c r="AH121" s="95">
        <v>0</v>
      </c>
      <c r="AI121" s="95">
        <v>0</v>
      </c>
      <c r="AJ121" s="95">
        <v>0</v>
      </c>
      <c r="AK121" s="95">
        <v>0</v>
      </c>
      <c r="AL121" s="95">
        <v>0</v>
      </c>
      <c r="AM121" s="95">
        <v>0</v>
      </c>
      <c r="AN121" s="95">
        <v>0</v>
      </c>
      <c r="AO121" s="95">
        <v>0</v>
      </c>
      <c r="AP121" s="95">
        <v>16500</v>
      </c>
      <c r="AQ121" s="95">
        <v>23100</v>
      </c>
      <c r="AR121" s="95">
        <v>33000</v>
      </c>
      <c r="AS121" s="95">
        <v>0</v>
      </c>
      <c r="AT121" s="95">
        <v>0</v>
      </c>
      <c r="AU121" s="95">
        <v>115922</v>
      </c>
      <c r="AV121" s="95">
        <v>68295</v>
      </c>
      <c r="AW121" s="95">
        <v>0</v>
      </c>
      <c r="AX121" s="95">
        <v>20095</v>
      </c>
      <c r="AY121" s="95">
        <v>0</v>
      </c>
      <c r="AZ121" s="95">
        <v>0</v>
      </c>
      <c r="BA121" s="95">
        <v>7200</v>
      </c>
      <c r="BB121" s="95">
        <v>0</v>
      </c>
      <c r="BC121" s="95">
        <v>0</v>
      </c>
      <c r="BD121" s="95">
        <v>0</v>
      </c>
      <c r="BE121" s="95">
        <v>37100</v>
      </c>
      <c r="BF121" s="95">
        <v>0</v>
      </c>
      <c r="BG121" s="95">
        <v>0</v>
      </c>
      <c r="BH121" s="95">
        <v>3900</v>
      </c>
      <c r="BI121" s="95">
        <v>0</v>
      </c>
      <c r="BJ121" s="95">
        <v>0</v>
      </c>
      <c r="BK121" s="95">
        <v>0</v>
      </c>
      <c r="BL121" s="95">
        <v>0</v>
      </c>
      <c r="BM121" s="95">
        <v>0</v>
      </c>
      <c r="BN121" s="99" t="s">
        <v>1967</v>
      </c>
      <c r="BO121" s="99" t="s">
        <v>1967</v>
      </c>
      <c r="BP121" s="99" t="s">
        <v>1967</v>
      </c>
      <c r="BQ121" s="99" t="s">
        <v>1967</v>
      </c>
      <c r="BR121" s="99" t="s">
        <v>1967</v>
      </c>
      <c r="BS121" s="99" t="s">
        <v>1967</v>
      </c>
      <c r="BT121" s="99" t="s">
        <v>1967</v>
      </c>
      <c r="BU121" s="99" t="s">
        <v>1967</v>
      </c>
      <c r="BV121" s="99" t="s">
        <v>1967</v>
      </c>
      <c r="BW121" s="99" t="s">
        <v>1967</v>
      </c>
      <c r="BX121" s="99" t="s">
        <v>1967</v>
      </c>
      <c r="BY121" s="99" t="s">
        <v>1967</v>
      </c>
      <c r="BZ121" s="99" t="s">
        <v>1967</v>
      </c>
      <c r="CA121" s="95">
        <v>0</v>
      </c>
      <c r="CB121" s="95">
        <v>0</v>
      </c>
      <c r="CC121" s="95">
        <v>0</v>
      </c>
      <c r="CD121" s="95">
        <v>0</v>
      </c>
      <c r="CE121" s="95">
        <v>0</v>
      </c>
      <c r="CF121" s="95">
        <v>0</v>
      </c>
      <c r="CG121" s="95">
        <v>0</v>
      </c>
      <c r="CH121" s="95">
        <v>0</v>
      </c>
      <c r="CI121" s="95">
        <v>0</v>
      </c>
      <c r="CJ121" s="95">
        <v>0</v>
      </c>
      <c r="CK121" s="95">
        <v>0</v>
      </c>
      <c r="CL121" s="95">
        <v>0</v>
      </c>
      <c r="CM121" s="95">
        <v>0</v>
      </c>
      <c r="CN121" s="95">
        <v>0</v>
      </c>
      <c r="CO121" s="95">
        <v>0</v>
      </c>
      <c r="CP121" s="95">
        <v>0</v>
      </c>
      <c r="CQ121" s="95">
        <v>0</v>
      </c>
      <c r="CR121" s="99" t="s">
        <v>1967</v>
      </c>
      <c r="CS121" s="99" t="s">
        <v>1967</v>
      </c>
      <c r="CT121" s="99" t="s">
        <v>1967</v>
      </c>
      <c r="CU121" s="95">
        <v>0</v>
      </c>
      <c r="CV121" s="95">
        <v>0</v>
      </c>
      <c r="CW121" s="95">
        <v>0</v>
      </c>
      <c r="CX121" s="95">
        <v>0</v>
      </c>
      <c r="CY121" s="95">
        <v>0</v>
      </c>
      <c r="CZ121" s="95">
        <v>0</v>
      </c>
      <c r="DA121" s="99" t="s">
        <v>1967</v>
      </c>
      <c r="DB121" s="99" t="s">
        <v>1967</v>
      </c>
      <c r="DC121" s="99" t="s">
        <v>1967</v>
      </c>
      <c r="DD121" s="95">
        <v>0</v>
      </c>
      <c r="DE121" s="95">
        <v>0</v>
      </c>
      <c r="DF121" s="95">
        <v>0</v>
      </c>
      <c r="DG121" s="95">
        <v>0</v>
      </c>
      <c r="DH121" s="103">
        <v>0</v>
      </c>
    </row>
    <row r="122" spans="1:112" s="89" customFormat="1" ht="15" customHeight="1">
      <c r="A122" s="96" t="s">
        <v>2155</v>
      </c>
      <c r="B122" s="97"/>
      <c r="C122" s="97"/>
      <c r="D122" s="97" t="s">
        <v>2156</v>
      </c>
      <c r="E122" s="95">
        <v>2600266.13</v>
      </c>
      <c r="F122" s="95">
        <v>2372258.05</v>
      </c>
      <c r="G122" s="95">
        <v>851877.24</v>
      </c>
      <c r="H122" s="95">
        <v>400180</v>
      </c>
      <c r="I122" s="95">
        <v>348729</v>
      </c>
      <c r="J122" s="95">
        <v>38861.73</v>
      </c>
      <c r="K122" s="95">
        <v>178805</v>
      </c>
      <c r="L122" s="95">
        <v>79895.55</v>
      </c>
      <c r="M122" s="95">
        <v>0</v>
      </c>
      <c r="N122" s="95">
        <v>134397.19</v>
      </c>
      <c r="O122" s="95">
        <v>21856.06</v>
      </c>
      <c r="P122" s="95">
        <v>4157.28</v>
      </c>
      <c r="Q122" s="95">
        <v>107758</v>
      </c>
      <c r="R122" s="95">
        <v>0</v>
      </c>
      <c r="S122" s="95">
        <v>205741</v>
      </c>
      <c r="T122" s="95">
        <v>159713.08</v>
      </c>
      <c r="U122" s="95">
        <v>2843.27</v>
      </c>
      <c r="V122" s="95">
        <v>795</v>
      </c>
      <c r="W122" s="95">
        <v>0</v>
      </c>
      <c r="X122" s="95">
        <v>51.23</v>
      </c>
      <c r="Y122" s="95">
        <v>0</v>
      </c>
      <c r="Z122" s="95">
        <v>24299.73</v>
      </c>
      <c r="AA122" s="95">
        <v>4267.85</v>
      </c>
      <c r="AB122" s="95">
        <v>7500</v>
      </c>
      <c r="AC122" s="95">
        <v>0</v>
      </c>
      <c r="AD122" s="95">
        <v>0</v>
      </c>
      <c r="AE122" s="95">
        <v>0</v>
      </c>
      <c r="AF122" s="95">
        <v>0</v>
      </c>
      <c r="AG122" s="95">
        <v>0</v>
      </c>
      <c r="AH122" s="95">
        <v>0</v>
      </c>
      <c r="AI122" s="95">
        <v>0</v>
      </c>
      <c r="AJ122" s="95">
        <v>0</v>
      </c>
      <c r="AK122" s="95">
        <v>0</v>
      </c>
      <c r="AL122" s="95">
        <v>0</v>
      </c>
      <c r="AM122" s="95">
        <v>0</v>
      </c>
      <c r="AN122" s="95">
        <v>0</v>
      </c>
      <c r="AO122" s="95">
        <v>0</v>
      </c>
      <c r="AP122" s="95">
        <v>16500</v>
      </c>
      <c r="AQ122" s="95">
        <v>23100</v>
      </c>
      <c r="AR122" s="95">
        <v>33000</v>
      </c>
      <c r="AS122" s="95">
        <v>0</v>
      </c>
      <c r="AT122" s="95">
        <v>0</v>
      </c>
      <c r="AU122" s="95">
        <v>47356</v>
      </c>
      <c r="AV122" s="95">
        <v>68295</v>
      </c>
      <c r="AW122" s="95">
        <v>0</v>
      </c>
      <c r="AX122" s="95">
        <v>20095</v>
      </c>
      <c r="AY122" s="95">
        <v>0</v>
      </c>
      <c r="AZ122" s="95">
        <v>0</v>
      </c>
      <c r="BA122" s="95">
        <v>7200</v>
      </c>
      <c r="BB122" s="95">
        <v>0</v>
      </c>
      <c r="BC122" s="95">
        <v>0</v>
      </c>
      <c r="BD122" s="95">
        <v>0</v>
      </c>
      <c r="BE122" s="95">
        <v>37100</v>
      </c>
      <c r="BF122" s="95">
        <v>0</v>
      </c>
      <c r="BG122" s="95">
        <v>0</v>
      </c>
      <c r="BH122" s="95">
        <v>3900</v>
      </c>
      <c r="BI122" s="95">
        <v>0</v>
      </c>
      <c r="BJ122" s="95">
        <v>0</v>
      </c>
      <c r="BK122" s="95">
        <v>0</v>
      </c>
      <c r="BL122" s="95">
        <v>0</v>
      </c>
      <c r="BM122" s="95">
        <v>0</v>
      </c>
      <c r="BN122" s="99" t="s">
        <v>1967</v>
      </c>
      <c r="BO122" s="99" t="s">
        <v>1967</v>
      </c>
      <c r="BP122" s="99" t="s">
        <v>1967</v>
      </c>
      <c r="BQ122" s="99" t="s">
        <v>1967</v>
      </c>
      <c r="BR122" s="99" t="s">
        <v>1967</v>
      </c>
      <c r="BS122" s="99" t="s">
        <v>1967</v>
      </c>
      <c r="BT122" s="99" t="s">
        <v>1967</v>
      </c>
      <c r="BU122" s="99" t="s">
        <v>1967</v>
      </c>
      <c r="BV122" s="99" t="s">
        <v>1967</v>
      </c>
      <c r="BW122" s="99" t="s">
        <v>1967</v>
      </c>
      <c r="BX122" s="99" t="s">
        <v>1967</v>
      </c>
      <c r="BY122" s="99" t="s">
        <v>1967</v>
      </c>
      <c r="BZ122" s="99" t="s">
        <v>1967</v>
      </c>
      <c r="CA122" s="95">
        <v>0</v>
      </c>
      <c r="CB122" s="95">
        <v>0</v>
      </c>
      <c r="CC122" s="95">
        <v>0</v>
      </c>
      <c r="CD122" s="95">
        <v>0</v>
      </c>
      <c r="CE122" s="95">
        <v>0</v>
      </c>
      <c r="CF122" s="95">
        <v>0</v>
      </c>
      <c r="CG122" s="95">
        <v>0</v>
      </c>
      <c r="CH122" s="95">
        <v>0</v>
      </c>
      <c r="CI122" s="95">
        <v>0</v>
      </c>
      <c r="CJ122" s="95">
        <v>0</v>
      </c>
      <c r="CK122" s="95">
        <v>0</v>
      </c>
      <c r="CL122" s="95">
        <v>0</v>
      </c>
      <c r="CM122" s="95">
        <v>0</v>
      </c>
      <c r="CN122" s="95">
        <v>0</v>
      </c>
      <c r="CO122" s="95">
        <v>0</v>
      </c>
      <c r="CP122" s="95">
        <v>0</v>
      </c>
      <c r="CQ122" s="95">
        <v>0</v>
      </c>
      <c r="CR122" s="99" t="s">
        <v>1967</v>
      </c>
      <c r="CS122" s="99" t="s">
        <v>1967</v>
      </c>
      <c r="CT122" s="99" t="s">
        <v>1967</v>
      </c>
      <c r="CU122" s="95">
        <v>0</v>
      </c>
      <c r="CV122" s="95">
        <v>0</v>
      </c>
      <c r="CW122" s="95">
        <v>0</v>
      </c>
      <c r="CX122" s="95">
        <v>0</v>
      </c>
      <c r="CY122" s="95">
        <v>0</v>
      </c>
      <c r="CZ122" s="95">
        <v>0</v>
      </c>
      <c r="DA122" s="99" t="s">
        <v>1967</v>
      </c>
      <c r="DB122" s="99" t="s">
        <v>1967</v>
      </c>
      <c r="DC122" s="99" t="s">
        <v>1967</v>
      </c>
      <c r="DD122" s="95">
        <v>0</v>
      </c>
      <c r="DE122" s="95">
        <v>0</v>
      </c>
      <c r="DF122" s="95">
        <v>0</v>
      </c>
      <c r="DG122" s="95">
        <v>0</v>
      </c>
      <c r="DH122" s="103">
        <v>0</v>
      </c>
    </row>
    <row r="123" spans="1:112" s="89" customFormat="1" ht="15" customHeight="1">
      <c r="A123" s="96" t="s">
        <v>2157</v>
      </c>
      <c r="B123" s="97"/>
      <c r="C123" s="97"/>
      <c r="D123" s="97" t="s">
        <v>2158</v>
      </c>
      <c r="E123" s="95">
        <v>68566</v>
      </c>
      <c r="F123" s="95">
        <v>0</v>
      </c>
      <c r="G123" s="95">
        <v>0</v>
      </c>
      <c r="H123" s="95">
        <v>0</v>
      </c>
      <c r="I123" s="95">
        <v>0</v>
      </c>
      <c r="J123" s="95">
        <v>0</v>
      </c>
      <c r="K123" s="95">
        <v>0</v>
      </c>
      <c r="L123" s="95">
        <v>0</v>
      </c>
      <c r="M123" s="95">
        <v>0</v>
      </c>
      <c r="N123" s="95">
        <v>0</v>
      </c>
      <c r="O123" s="95">
        <v>0</v>
      </c>
      <c r="P123" s="95">
        <v>0</v>
      </c>
      <c r="Q123" s="95">
        <v>0</v>
      </c>
      <c r="R123" s="95">
        <v>0</v>
      </c>
      <c r="S123" s="95">
        <v>0</v>
      </c>
      <c r="T123" s="95">
        <v>68566</v>
      </c>
      <c r="U123" s="95">
        <v>0</v>
      </c>
      <c r="V123" s="95">
        <v>0</v>
      </c>
      <c r="W123" s="95">
        <v>0</v>
      </c>
      <c r="X123" s="95">
        <v>0</v>
      </c>
      <c r="Y123" s="95">
        <v>0</v>
      </c>
      <c r="Z123" s="95">
        <v>0</v>
      </c>
      <c r="AA123" s="95">
        <v>0</v>
      </c>
      <c r="AB123" s="95">
        <v>0</v>
      </c>
      <c r="AC123" s="95">
        <v>0</v>
      </c>
      <c r="AD123" s="95">
        <v>0</v>
      </c>
      <c r="AE123" s="95">
        <v>0</v>
      </c>
      <c r="AF123" s="95">
        <v>0</v>
      </c>
      <c r="AG123" s="95">
        <v>0</v>
      </c>
      <c r="AH123" s="95">
        <v>0</v>
      </c>
      <c r="AI123" s="95">
        <v>0</v>
      </c>
      <c r="AJ123" s="95">
        <v>0</v>
      </c>
      <c r="AK123" s="95">
        <v>0</v>
      </c>
      <c r="AL123" s="95">
        <v>0</v>
      </c>
      <c r="AM123" s="95">
        <v>0</v>
      </c>
      <c r="AN123" s="95">
        <v>0</v>
      </c>
      <c r="AO123" s="95">
        <v>0</v>
      </c>
      <c r="AP123" s="95">
        <v>0</v>
      </c>
      <c r="AQ123" s="95">
        <v>0</v>
      </c>
      <c r="AR123" s="95">
        <v>0</v>
      </c>
      <c r="AS123" s="95">
        <v>0</v>
      </c>
      <c r="AT123" s="95">
        <v>0</v>
      </c>
      <c r="AU123" s="95">
        <v>68566</v>
      </c>
      <c r="AV123" s="95">
        <v>0</v>
      </c>
      <c r="AW123" s="95">
        <v>0</v>
      </c>
      <c r="AX123" s="95">
        <v>0</v>
      </c>
      <c r="AY123" s="95">
        <v>0</v>
      </c>
      <c r="AZ123" s="95">
        <v>0</v>
      </c>
      <c r="BA123" s="95">
        <v>0</v>
      </c>
      <c r="BB123" s="95">
        <v>0</v>
      </c>
      <c r="BC123" s="95">
        <v>0</v>
      </c>
      <c r="BD123" s="95">
        <v>0</v>
      </c>
      <c r="BE123" s="95">
        <v>0</v>
      </c>
      <c r="BF123" s="95">
        <v>0</v>
      </c>
      <c r="BG123" s="95">
        <v>0</v>
      </c>
      <c r="BH123" s="95">
        <v>0</v>
      </c>
      <c r="BI123" s="95">
        <v>0</v>
      </c>
      <c r="BJ123" s="95">
        <v>0</v>
      </c>
      <c r="BK123" s="95">
        <v>0</v>
      </c>
      <c r="BL123" s="95">
        <v>0</v>
      </c>
      <c r="BM123" s="95">
        <v>0</v>
      </c>
      <c r="BN123" s="99" t="s">
        <v>1967</v>
      </c>
      <c r="BO123" s="99" t="s">
        <v>1967</v>
      </c>
      <c r="BP123" s="99" t="s">
        <v>1967</v>
      </c>
      <c r="BQ123" s="99" t="s">
        <v>1967</v>
      </c>
      <c r="BR123" s="99" t="s">
        <v>1967</v>
      </c>
      <c r="BS123" s="99" t="s">
        <v>1967</v>
      </c>
      <c r="BT123" s="99" t="s">
        <v>1967</v>
      </c>
      <c r="BU123" s="99" t="s">
        <v>1967</v>
      </c>
      <c r="BV123" s="99" t="s">
        <v>1967</v>
      </c>
      <c r="BW123" s="99" t="s">
        <v>1967</v>
      </c>
      <c r="BX123" s="99" t="s">
        <v>1967</v>
      </c>
      <c r="BY123" s="99" t="s">
        <v>1967</v>
      </c>
      <c r="BZ123" s="99" t="s">
        <v>1967</v>
      </c>
      <c r="CA123" s="95">
        <v>0</v>
      </c>
      <c r="CB123" s="95">
        <v>0</v>
      </c>
      <c r="CC123" s="95">
        <v>0</v>
      </c>
      <c r="CD123" s="95">
        <v>0</v>
      </c>
      <c r="CE123" s="95">
        <v>0</v>
      </c>
      <c r="CF123" s="95">
        <v>0</v>
      </c>
      <c r="CG123" s="95">
        <v>0</v>
      </c>
      <c r="CH123" s="95">
        <v>0</v>
      </c>
      <c r="CI123" s="95">
        <v>0</v>
      </c>
      <c r="CJ123" s="95">
        <v>0</v>
      </c>
      <c r="CK123" s="95">
        <v>0</v>
      </c>
      <c r="CL123" s="95">
        <v>0</v>
      </c>
      <c r="CM123" s="95">
        <v>0</v>
      </c>
      <c r="CN123" s="95">
        <v>0</v>
      </c>
      <c r="CO123" s="95">
        <v>0</v>
      </c>
      <c r="CP123" s="95">
        <v>0</v>
      </c>
      <c r="CQ123" s="95">
        <v>0</v>
      </c>
      <c r="CR123" s="99" t="s">
        <v>1967</v>
      </c>
      <c r="CS123" s="99" t="s">
        <v>1967</v>
      </c>
      <c r="CT123" s="99" t="s">
        <v>1967</v>
      </c>
      <c r="CU123" s="95">
        <v>0</v>
      </c>
      <c r="CV123" s="95">
        <v>0</v>
      </c>
      <c r="CW123" s="95">
        <v>0</v>
      </c>
      <c r="CX123" s="95">
        <v>0</v>
      </c>
      <c r="CY123" s="95">
        <v>0</v>
      </c>
      <c r="CZ123" s="95">
        <v>0</v>
      </c>
      <c r="DA123" s="99" t="s">
        <v>1967</v>
      </c>
      <c r="DB123" s="99" t="s">
        <v>1967</v>
      </c>
      <c r="DC123" s="99" t="s">
        <v>1967</v>
      </c>
      <c r="DD123" s="95">
        <v>0</v>
      </c>
      <c r="DE123" s="95">
        <v>0</v>
      </c>
      <c r="DF123" s="95">
        <v>0</v>
      </c>
      <c r="DG123" s="95">
        <v>0</v>
      </c>
      <c r="DH123" s="103">
        <v>0</v>
      </c>
    </row>
    <row r="124" spans="1:112" s="89" customFormat="1" ht="15" customHeight="1">
      <c r="A124" s="96" t="s">
        <v>2159</v>
      </c>
      <c r="B124" s="97"/>
      <c r="C124" s="97"/>
      <c r="D124" s="97" t="s">
        <v>2160</v>
      </c>
      <c r="E124" s="95">
        <v>457397.01</v>
      </c>
      <c r="F124" s="95">
        <v>396458.01</v>
      </c>
      <c r="G124" s="95">
        <v>121996</v>
      </c>
      <c r="H124" s="95">
        <v>196470</v>
      </c>
      <c r="I124" s="95">
        <v>10336</v>
      </c>
      <c r="J124" s="95">
        <v>0</v>
      </c>
      <c r="K124" s="95">
        <v>0</v>
      </c>
      <c r="L124" s="95">
        <v>0</v>
      </c>
      <c r="M124" s="95">
        <v>0</v>
      </c>
      <c r="N124" s="95">
        <v>17326.17</v>
      </c>
      <c r="O124" s="95">
        <v>4540.56</v>
      </c>
      <c r="P124" s="95">
        <v>363.28</v>
      </c>
      <c r="Q124" s="95">
        <v>45426</v>
      </c>
      <c r="R124" s="95">
        <v>0</v>
      </c>
      <c r="S124" s="95">
        <v>0</v>
      </c>
      <c r="T124" s="95">
        <v>60939</v>
      </c>
      <c r="U124" s="95">
        <v>8524</v>
      </c>
      <c r="V124" s="95">
        <v>0</v>
      </c>
      <c r="W124" s="95">
        <v>0</v>
      </c>
      <c r="X124" s="95">
        <v>0</v>
      </c>
      <c r="Y124" s="95">
        <v>0</v>
      </c>
      <c r="Z124" s="95">
        <v>0</v>
      </c>
      <c r="AA124" s="95">
        <v>0</v>
      </c>
      <c r="AB124" s="95">
        <v>0</v>
      </c>
      <c r="AC124" s="95">
        <v>0</v>
      </c>
      <c r="AD124" s="95">
        <v>0</v>
      </c>
      <c r="AE124" s="95">
        <v>0</v>
      </c>
      <c r="AF124" s="95">
        <v>0</v>
      </c>
      <c r="AG124" s="95">
        <v>0</v>
      </c>
      <c r="AH124" s="95">
        <v>0</v>
      </c>
      <c r="AI124" s="95">
        <v>0</v>
      </c>
      <c r="AJ124" s="95">
        <v>0</v>
      </c>
      <c r="AK124" s="95">
        <v>0</v>
      </c>
      <c r="AL124" s="95">
        <v>0</v>
      </c>
      <c r="AM124" s="95">
        <v>0</v>
      </c>
      <c r="AN124" s="95">
        <v>0</v>
      </c>
      <c r="AO124" s="95">
        <v>0</v>
      </c>
      <c r="AP124" s="95">
        <v>3000</v>
      </c>
      <c r="AQ124" s="95">
        <v>6915</v>
      </c>
      <c r="AR124" s="95">
        <v>42000</v>
      </c>
      <c r="AS124" s="95">
        <v>500</v>
      </c>
      <c r="AT124" s="95">
        <v>0</v>
      </c>
      <c r="AU124" s="95">
        <v>0</v>
      </c>
      <c r="AV124" s="95">
        <v>0</v>
      </c>
      <c r="AW124" s="95">
        <v>0</v>
      </c>
      <c r="AX124" s="95">
        <v>0</v>
      </c>
      <c r="AY124" s="95">
        <v>0</v>
      </c>
      <c r="AZ124" s="95">
        <v>0</v>
      </c>
      <c r="BA124" s="95">
        <v>0</v>
      </c>
      <c r="BB124" s="95">
        <v>0</v>
      </c>
      <c r="BC124" s="95">
        <v>0</v>
      </c>
      <c r="BD124" s="95">
        <v>0</v>
      </c>
      <c r="BE124" s="95">
        <v>0</v>
      </c>
      <c r="BF124" s="95">
        <v>0</v>
      </c>
      <c r="BG124" s="95">
        <v>0</v>
      </c>
      <c r="BH124" s="95">
        <v>0</v>
      </c>
      <c r="BI124" s="95">
        <v>0</v>
      </c>
      <c r="BJ124" s="95">
        <v>0</v>
      </c>
      <c r="BK124" s="95">
        <v>0</v>
      </c>
      <c r="BL124" s="95">
        <v>0</v>
      </c>
      <c r="BM124" s="95">
        <v>0</v>
      </c>
      <c r="BN124" s="99" t="s">
        <v>1967</v>
      </c>
      <c r="BO124" s="99" t="s">
        <v>1967</v>
      </c>
      <c r="BP124" s="99" t="s">
        <v>1967</v>
      </c>
      <c r="BQ124" s="99" t="s">
        <v>1967</v>
      </c>
      <c r="BR124" s="99" t="s">
        <v>1967</v>
      </c>
      <c r="BS124" s="99" t="s">
        <v>1967</v>
      </c>
      <c r="BT124" s="99" t="s">
        <v>1967</v>
      </c>
      <c r="BU124" s="99" t="s">
        <v>1967</v>
      </c>
      <c r="BV124" s="99" t="s">
        <v>1967</v>
      </c>
      <c r="BW124" s="99" t="s">
        <v>1967</v>
      </c>
      <c r="BX124" s="99" t="s">
        <v>1967</v>
      </c>
      <c r="BY124" s="99" t="s">
        <v>1967</v>
      </c>
      <c r="BZ124" s="99" t="s">
        <v>1967</v>
      </c>
      <c r="CA124" s="95">
        <v>0</v>
      </c>
      <c r="CB124" s="95">
        <v>0</v>
      </c>
      <c r="CC124" s="95">
        <v>0</v>
      </c>
      <c r="CD124" s="95">
        <v>0</v>
      </c>
      <c r="CE124" s="95">
        <v>0</v>
      </c>
      <c r="CF124" s="95">
        <v>0</v>
      </c>
      <c r="CG124" s="95">
        <v>0</v>
      </c>
      <c r="CH124" s="95">
        <v>0</v>
      </c>
      <c r="CI124" s="95">
        <v>0</v>
      </c>
      <c r="CJ124" s="95">
        <v>0</v>
      </c>
      <c r="CK124" s="95">
        <v>0</v>
      </c>
      <c r="CL124" s="95">
        <v>0</v>
      </c>
      <c r="CM124" s="95">
        <v>0</v>
      </c>
      <c r="CN124" s="95">
        <v>0</v>
      </c>
      <c r="CO124" s="95">
        <v>0</v>
      </c>
      <c r="CP124" s="95">
        <v>0</v>
      </c>
      <c r="CQ124" s="95">
        <v>0</v>
      </c>
      <c r="CR124" s="99" t="s">
        <v>1967</v>
      </c>
      <c r="CS124" s="99" t="s">
        <v>1967</v>
      </c>
      <c r="CT124" s="99" t="s">
        <v>1967</v>
      </c>
      <c r="CU124" s="95">
        <v>0</v>
      </c>
      <c r="CV124" s="95">
        <v>0</v>
      </c>
      <c r="CW124" s="95">
        <v>0</v>
      </c>
      <c r="CX124" s="95">
        <v>0</v>
      </c>
      <c r="CY124" s="95">
        <v>0</v>
      </c>
      <c r="CZ124" s="95">
        <v>0</v>
      </c>
      <c r="DA124" s="99" t="s">
        <v>1967</v>
      </c>
      <c r="DB124" s="99" t="s">
        <v>1967</v>
      </c>
      <c r="DC124" s="99" t="s">
        <v>1967</v>
      </c>
      <c r="DD124" s="95">
        <v>0</v>
      </c>
      <c r="DE124" s="95">
        <v>0</v>
      </c>
      <c r="DF124" s="95">
        <v>0</v>
      </c>
      <c r="DG124" s="95">
        <v>0</v>
      </c>
      <c r="DH124" s="103">
        <v>0</v>
      </c>
    </row>
    <row r="125" spans="1:112" s="89" customFormat="1" ht="15" customHeight="1">
      <c r="A125" s="96" t="s">
        <v>2161</v>
      </c>
      <c r="B125" s="97"/>
      <c r="C125" s="97"/>
      <c r="D125" s="97" t="s">
        <v>1972</v>
      </c>
      <c r="E125" s="95">
        <v>457397.01</v>
      </c>
      <c r="F125" s="95">
        <v>396458.01</v>
      </c>
      <c r="G125" s="95">
        <v>121996</v>
      </c>
      <c r="H125" s="95">
        <v>196470</v>
      </c>
      <c r="I125" s="95">
        <v>10336</v>
      </c>
      <c r="J125" s="95">
        <v>0</v>
      </c>
      <c r="K125" s="95">
        <v>0</v>
      </c>
      <c r="L125" s="95">
        <v>0</v>
      </c>
      <c r="M125" s="95">
        <v>0</v>
      </c>
      <c r="N125" s="95">
        <v>17326.17</v>
      </c>
      <c r="O125" s="95">
        <v>4540.56</v>
      </c>
      <c r="P125" s="95">
        <v>363.28</v>
      </c>
      <c r="Q125" s="95">
        <v>45426</v>
      </c>
      <c r="R125" s="95">
        <v>0</v>
      </c>
      <c r="S125" s="95">
        <v>0</v>
      </c>
      <c r="T125" s="95">
        <v>60939</v>
      </c>
      <c r="U125" s="95">
        <v>8524</v>
      </c>
      <c r="V125" s="95">
        <v>0</v>
      </c>
      <c r="W125" s="95">
        <v>0</v>
      </c>
      <c r="X125" s="95">
        <v>0</v>
      </c>
      <c r="Y125" s="95">
        <v>0</v>
      </c>
      <c r="Z125" s="95">
        <v>0</v>
      </c>
      <c r="AA125" s="95">
        <v>0</v>
      </c>
      <c r="AB125" s="95">
        <v>0</v>
      </c>
      <c r="AC125" s="95">
        <v>0</v>
      </c>
      <c r="AD125" s="95">
        <v>0</v>
      </c>
      <c r="AE125" s="95">
        <v>0</v>
      </c>
      <c r="AF125" s="95">
        <v>0</v>
      </c>
      <c r="AG125" s="95">
        <v>0</v>
      </c>
      <c r="AH125" s="95">
        <v>0</v>
      </c>
      <c r="AI125" s="95">
        <v>0</v>
      </c>
      <c r="AJ125" s="95">
        <v>0</v>
      </c>
      <c r="AK125" s="95">
        <v>0</v>
      </c>
      <c r="AL125" s="95">
        <v>0</v>
      </c>
      <c r="AM125" s="95">
        <v>0</v>
      </c>
      <c r="AN125" s="95">
        <v>0</v>
      </c>
      <c r="AO125" s="95">
        <v>0</v>
      </c>
      <c r="AP125" s="95">
        <v>3000</v>
      </c>
      <c r="AQ125" s="95">
        <v>6915</v>
      </c>
      <c r="AR125" s="95">
        <v>42000</v>
      </c>
      <c r="AS125" s="95">
        <v>500</v>
      </c>
      <c r="AT125" s="95">
        <v>0</v>
      </c>
      <c r="AU125" s="95">
        <v>0</v>
      </c>
      <c r="AV125" s="95">
        <v>0</v>
      </c>
      <c r="AW125" s="95">
        <v>0</v>
      </c>
      <c r="AX125" s="95">
        <v>0</v>
      </c>
      <c r="AY125" s="95">
        <v>0</v>
      </c>
      <c r="AZ125" s="95">
        <v>0</v>
      </c>
      <c r="BA125" s="95">
        <v>0</v>
      </c>
      <c r="BB125" s="95">
        <v>0</v>
      </c>
      <c r="BC125" s="95">
        <v>0</v>
      </c>
      <c r="BD125" s="95">
        <v>0</v>
      </c>
      <c r="BE125" s="95">
        <v>0</v>
      </c>
      <c r="BF125" s="95">
        <v>0</v>
      </c>
      <c r="BG125" s="95">
        <v>0</v>
      </c>
      <c r="BH125" s="95">
        <v>0</v>
      </c>
      <c r="BI125" s="95">
        <v>0</v>
      </c>
      <c r="BJ125" s="95">
        <v>0</v>
      </c>
      <c r="BK125" s="95">
        <v>0</v>
      </c>
      <c r="BL125" s="95">
        <v>0</v>
      </c>
      <c r="BM125" s="95">
        <v>0</v>
      </c>
      <c r="BN125" s="99" t="s">
        <v>1967</v>
      </c>
      <c r="BO125" s="99" t="s">
        <v>1967</v>
      </c>
      <c r="BP125" s="99" t="s">
        <v>1967</v>
      </c>
      <c r="BQ125" s="99" t="s">
        <v>1967</v>
      </c>
      <c r="BR125" s="99" t="s">
        <v>1967</v>
      </c>
      <c r="BS125" s="99" t="s">
        <v>1967</v>
      </c>
      <c r="BT125" s="99" t="s">
        <v>1967</v>
      </c>
      <c r="BU125" s="99" t="s">
        <v>1967</v>
      </c>
      <c r="BV125" s="99" t="s">
        <v>1967</v>
      </c>
      <c r="BW125" s="99" t="s">
        <v>1967</v>
      </c>
      <c r="BX125" s="99" t="s">
        <v>1967</v>
      </c>
      <c r="BY125" s="99" t="s">
        <v>1967</v>
      </c>
      <c r="BZ125" s="99" t="s">
        <v>1967</v>
      </c>
      <c r="CA125" s="95">
        <v>0</v>
      </c>
      <c r="CB125" s="95">
        <v>0</v>
      </c>
      <c r="CC125" s="95">
        <v>0</v>
      </c>
      <c r="CD125" s="95">
        <v>0</v>
      </c>
      <c r="CE125" s="95">
        <v>0</v>
      </c>
      <c r="CF125" s="95">
        <v>0</v>
      </c>
      <c r="CG125" s="95">
        <v>0</v>
      </c>
      <c r="CH125" s="95">
        <v>0</v>
      </c>
      <c r="CI125" s="95">
        <v>0</v>
      </c>
      <c r="CJ125" s="95">
        <v>0</v>
      </c>
      <c r="CK125" s="95">
        <v>0</v>
      </c>
      <c r="CL125" s="95">
        <v>0</v>
      </c>
      <c r="CM125" s="95">
        <v>0</v>
      </c>
      <c r="CN125" s="95">
        <v>0</v>
      </c>
      <c r="CO125" s="95">
        <v>0</v>
      </c>
      <c r="CP125" s="95">
        <v>0</v>
      </c>
      <c r="CQ125" s="95">
        <v>0</v>
      </c>
      <c r="CR125" s="99" t="s">
        <v>1967</v>
      </c>
      <c r="CS125" s="99" t="s">
        <v>1967</v>
      </c>
      <c r="CT125" s="99" t="s">
        <v>1967</v>
      </c>
      <c r="CU125" s="95">
        <v>0</v>
      </c>
      <c r="CV125" s="95">
        <v>0</v>
      </c>
      <c r="CW125" s="95">
        <v>0</v>
      </c>
      <c r="CX125" s="95">
        <v>0</v>
      </c>
      <c r="CY125" s="95">
        <v>0</v>
      </c>
      <c r="CZ125" s="95">
        <v>0</v>
      </c>
      <c r="DA125" s="99" t="s">
        <v>1967</v>
      </c>
      <c r="DB125" s="99" t="s">
        <v>1967</v>
      </c>
      <c r="DC125" s="99" t="s">
        <v>1967</v>
      </c>
      <c r="DD125" s="95">
        <v>0</v>
      </c>
      <c r="DE125" s="95">
        <v>0</v>
      </c>
      <c r="DF125" s="95">
        <v>0</v>
      </c>
      <c r="DG125" s="95">
        <v>0</v>
      </c>
      <c r="DH125" s="103">
        <v>0</v>
      </c>
    </row>
    <row r="126" spans="1:112" s="89" customFormat="1" ht="15" customHeight="1">
      <c r="A126" s="96" t="s">
        <v>2162</v>
      </c>
      <c r="B126" s="97"/>
      <c r="C126" s="97"/>
      <c r="D126" s="97" t="s">
        <v>2163</v>
      </c>
      <c r="E126" s="95">
        <v>2929206</v>
      </c>
      <c r="F126" s="95">
        <v>0</v>
      </c>
      <c r="G126" s="95">
        <v>0</v>
      </c>
      <c r="H126" s="95">
        <v>0</v>
      </c>
      <c r="I126" s="95">
        <v>0</v>
      </c>
      <c r="J126" s="95">
        <v>0</v>
      </c>
      <c r="K126" s="95">
        <v>0</v>
      </c>
      <c r="L126" s="95">
        <v>0</v>
      </c>
      <c r="M126" s="95">
        <v>0</v>
      </c>
      <c r="N126" s="95">
        <v>0</v>
      </c>
      <c r="O126" s="95">
        <v>0</v>
      </c>
      <c r="P126" s="95">
        <v>0</v>
      </c>
      <c r="Q126" s="95">
        <v>0</v>
      </c>
      <c r="R126" s="95">
        <v>0</v>
      </c>
      <c r="S126" s="95">
        <v>0</v>
      </c>
      <c r="T126" s="95">
        <v>2929206</v>
      </c>
      <c r="U126" s="95">
        <v>0</v>
      </c>
      <c r="V126" s="95">
        <v>0</v>
      </c>
      <c r="W126" s="95">
        <v>0</v>
      </c>
      <c r="X126" s="95">
        <v>0</v>
      </c>
      <c r="Y126" s="95">
        <v>0</v>
      </c>
      <c r="Z126" s="95">
        <v>0</v>
      </c>
      <c r="AA126" s="95">
        <v>0</v>
      </c>
      <c r="AB126" s="95">
        <v>0</v>
      </c>
      <c r="AC126" s="95">
        <v>0</v>
      </c>
      <c r="AD126" s="95">
        <v>0</v>
      </c>
      <c r="AE126" s="95">
        <v>0</v>
      </c>
      <c r="AF126" s="95">
        <v>0</v>
      </c>
      <c r="AG126" s="95">
        <v>0</v>
      </c>
      <c r="AH126" s="95">
        <v>0</v>
      </c>
      <c r="AI126" s="95">
        <v>0</v>
      </c>
      <c r="AJ126" s="95">
        <v>0</v>
      </c>
      <c r="AK126" s="95">
        <v>0</v>
      </c>
      <c r="AL126" s="95">
        <v>0</v>
      </c>
      <c r="AM126" s="95">
        <v>0</v>
      </c>
      <c r="AN126" s="95">
        <v>0</v>
      </c>
      <c r="AO126" s="95">
        <v>0</v>
      </c>
      <c r="AP126" s="95">
        <v>0</v>
      </c>
      <c r="AQ126" s="95">
        <v>0</v>
      </c>
      <c r="AR126" s="95">
        <v>0</v>
      </c>
      <c r="AS126" s="95">
        <v>2929206</v>
      </c>
      <c r="AT126" s="95">
        <v>0</v>
      </c>
      <c r="AU126" s="95">
        <v>0</v>
      </c>
      <c r="AV126" s="95">
        <v>0</v>
      </c>
      <c r="AW126" s="95">
        <v>0</v>
      </c>
      <c r="AX126" s="95">
        <v>0</v>
      </c>
      <c r="AY126" s="95">
        <v>0</v>
      </c>
      <c r="AZ126" s="95">
        <v>0</v>
      </c>
      <c r="BA126" s="95">
        <v>0</v>
      </c>
      <c r="BB126" s="95">
        <v>0</v>
      </c>
      <c r="BC126" s="95">
        <v>0</v>
      </c>
      <c r="BD126" s="95">
        <v>0</v>
      </c>
      <c r="BE126" s="95">
        <v>0</v>
      </c>
      <c r="BF126" s="95">
        <v>0</v>
      </c>
      <c r="BG126" s="95">
        <v>0</v>
      </c>
      <c r="BH126" s="95">
        <v>0</v>
      </c>
      <c r="BI126" s="95">
        <v>0</v>
      </c>
      <c r="BJ126" s="95">
        <v>0</v>
      </c>
      <c r="BK126" s="95">
        <v>0</v>
      </c>
      <c r="BL126" s="95">
        <v>0</v>
      </c>
      <c r="BM126" s="95">
        <v>0</v>
      </c>
      <c r="BN126" s="99" t="s">
        <v>1967</v>
      </c>
      <c r="BO126" s="99" t="s">
        <v>1967</v>
      </c>
      <c r="BP126" s="99" t="s">
        <v>1967</v>
      </c>
      <c r="BQ126" s="99" t="s">
        <v>1967</v>
      </c>
      <c r="BR126" s="99" t="s">
        <v>1967</v>
      </c>
      <c r="BS126" s="99" t="s">
        <v>1967</v>
      </c>
      <c r="BT126" s="99" t="s">
        <v>1967</v>
      </c>
      <c r="BU126" s="99" t="s">
        <v>1967</v>
      </c>
      <c r="BV126" s="99" t="s">
        <v>1967</v>
      </c>
      <c r="BW126" s="99" t="s">
        <v>1967</v>
      </c>
      <c r="BX126" s="99" t="s">
        <v>1967</v>
      </c>
      <c r="BY126" s="99" t="s">
        <v>1967</v>
      </c>
      <c r="BZ126" s="99" t="s">
        <v>1967</v>
      </c>
      <c r="CA126" s="95">
        <v>0</v>
      </c>
      <c r="CB126" s="95">
        <v>0</v>
      </c>
      <c r="CC126" s="95">
        <v>0</v>
      </c>
      <c r="CD126" s="95">
        <v>0</v>
      </c>
      <c r="CE126" s="95">
        <v>0</v>
      </c>
      <c r="CF126" s="95">
        <v>0</v>
      </c>
      <c r="CG126" s="95">
        <v>0</v>
      </c>
      <c r="CH126" s="95">
        <v>0</v>
      </c>
      <c r="CI126" s="95">
        <v>0</v>
      </c>
      <c r="CJ126" s="95">
        <v>0</v>
      </c>
      <c r="CK126" s="95">
        <v>0</v>
      </c>
      <c r="CL126" s="95">
        <v>0</v>
      </c>
      <c r="CM126" s="95">
        <v>0</v>
      </c>
      <c r="CN126" s="95">
        <v>0</v>
      </c>
      <c r="CO126" s="95">
        <v>0</v>
      </c>
      <c r="CP126" s="95">
        <v>0</v>
      </c>
      <c r="CQ126" s="95">
        <v>0</v>
      </c>
      <c r="CR126" s="99" t="s">
        <v>1967</v>
      </c>
      <c r="CS126" s="99" t="s">
        <v>1967</v>
      </c>
      <c r="CT126" s="99" t="s">
        <v>1967</v>
      </c>
      <c r="CU126" s="95">
        <v>0</v>
      </c>
      <c r="CV126" s="95">
        <v>0</v>
      </c>
      <c r="CW126" s="95">
        <v>0</v>
      </c>
      <c r="CX126" s="95">
        <v>0</v>
      </c>
      <c r="CY126" s="95">
        <v>0</v>
      </c>
      <c r="CZ126" s="95">
        <v>0</v>
      </c>
      <c r="DA126" s="99" t="s">
        <v>1967</v>
      </c>
      <c r="DB126" s="99" t="s">
        <v>1967</v>
      </c>
      <c r="DC126" s="99" t="s">
        <v>1967</v>
      </c>
      <c r="DD126" s="95">
        <v>0</v>
      </c>
      <c r="DE126" s="95">
        <v>0</v>
      </c>
      <c r="DF126" s="95">
        <v>0</v>
      </c>
      <c r="DG126" s="95">
        <v>0</v>
      </c>
      <c r="DH126" s="103">
        <v>0</v>
      </c>
    </row>
    <row r="127" spans="1:112" s="89" customFormat="1" ht="15" customHeight="1">
      <c r="A127" s="96" t="s">
        <v>2164</v>
      </c>
      <c r="B127" s="97"/>
      <c r="C127" s="97"/>
      <c r="D127" s="97" t="s">
        <v>2165</v>
      </c>
      <c r="E127" s="95">
        <v>2929206</v>
      </c>
      <c r="F127" s="95">
        <v>0</v>
      </c>
      <c r="G127" s="95">
        <v>0</v>
      </c>
      <c r="H127" s="95">
        <v>0</v>
      </c>
      <c r="I127" s="95">
        <v>0</v>
      </c>
      <c r="J127" s="95">
        <v>0</v>
      </c>
      <c r="K127" s="95">
        <v>0</v>
      </c>
      <c r="L127" s="95">
        <v>0</v>
      </c>
      <c r="M127" s="95">
        <v>0</v>
      </c>
      <c r="N127" s="95">
        <v>0</v>
      </c>
      <c r="O127" s="95">
        <v>0</v>
      </c>
      <c r="P127" s="95">
        <v>0</v>
      </c>
      <c r="Q127" s="95">
        <v>0</v>
      </c>
      <c r="R127" s="95">
        <v>0</v>
      </c>
      <c r="S127" s="95">
        <v>0</v>
      </c>
      <c r="T127" s="95">
        <v>2929206</v>
      </c>
      <c r="U127" s="95">
        <v>0</v>
      </c>
      <c r="V127" s="95">
        <v>0</v>
      </c>
      <c r="W127" s="95">
        <v>0</v>
      </c>
      <c r="X127" s="95">
        <v>0</v>
      </c>
      <c r="Y127" s="95">
        <v>0</v>
      </c>
      <c r="Z127" s="95">
        <v>0</v>
      </c>
      <c r="AA127" s="95">
        <v>0</v>
      </c>
      <c r="AB127" s="95">
        <v>0</v>
      </c>
      <c r="AC127" s="95">
        <v>0</v>
      </c>
      <c r="AD127" s="95">
        <v>0</v>
      </c>
      <c r="AE127" s="95">
        <v>0</v>
      </c>
      <c r="AF127" s="95">
        <v>0</v>
      </c>
      <c r="AG127" s="95">
        <v>0</v>
      </c>
      <c r="AH127" s="95">
        <v>0</v>
      </c>
      <c r="AI127" s="95">
        <v>0</v>
      </c>
      <c r="AJ127" s="95">
        <v>0</v>
      </c>
      <c r="AK127" s="95">
        <v>0</v>
      </c>
      <c r="AL127" s="95">
        <v>0</v>
      </c>
      <c r="AM127" s="95">
        <v>0</v>
      </c>
      <c r="AN127" s="95">
        <v>0</v>
      </c>
      <c r="AO127" s="95">
        <v>0</v>
      </c>
      <c r="AP127" s="95">
        <v>0</v>
      </c>
      <c r="AQ127" s="95">
        <v>0</v>
      </c>
      <c r="AR127" s="95">
        <v>0</v>
      </c>
      <c r="AS127" s="95">
        <v>2929206</v>
      </c>
      <c r="AT127" s="95">
        <v>0</v>
      </c>
      <c r="AU127" s="95">
        <v>0</v>
      </c>
      <c r="AV127" s="95">
        <v>0</v>
      </c>
      <c r="AW127" s="95">
        <v>0</v>
      </c>
      <c r="AX127" s="95">
        <v>0</v>
      </c>
      <c r="AY127" s="95">
        <v>0</v>
      </c>
      <c r="AZ127" s="95">
        <v>0</v>
      </c>
      <c r="BA127" s="95">
        <v>0</v>
      </c>
      <c r="BB127" s="95">
        <v>0</v>
      </c>
      <c r="BC127" s="95">
        <v>0</v>
      </c>
      <c r="BD127" s="95">
        <v>0</v>
      </c>
      <c r="BE127" s="95">
        <v>0</v>
      </c>
      <c r="BF127" s="95">
        <v>0</v>
      </c>
      <c r="BG127" s="95">
        <v>0</v>
      </c>
      <c r="BH127" s="95">
        <v>0</v>
      </c>
      <c r="BI127" s="95">
        <v>0</v>
      </c>
      <c r="BJ127" s="95">
        <v>0</v>
      </c>
      <c r="BK127" s="95">
        <v>0</v>
      </c>
      <c r="BL127" s="95">
        <v>0</v>
      </c>
      <c r="BM127" s="95">
        <v>0</v>
      </c>
      <c r="BN127" s="99" t="s">
        <v>1967</v>
      </c>
      <c r="BO127" s="99" t="s">
        <v>1967</v>
      </c>
      <c r="BP127" s="99" t="s">
        <v>1967</v>
      </c>
      <c r="BQ127" s="99" t="s">
        <v>1967</v>
      </c>
      <c r="BR127" s="99" t="s">
        <v>1967</v>
      </c>
      <c r="BS127" s="99" t="s">
        <v>1967</v>
      </c>
      <c r="BT127" s="99" t="s">
        <v>1967</v>
      </c>
      <c r="BU127" s="99" t="s">
        <v>1967</v>
      </c>
      <c r="BV127" s="99" t="s">
        <v>1967</v>
      </c>
      <c r="BW127" s="99" t="s">
        <v>1967</v>
      </c>
      <c r="BX127" s="99" t="s">
        <v>1967</v>
      </c>
      <c r="BY127" s="99" t="s">
        <v>1967</v>
      </c>
      <c r="BZ127" s="99" t="s">
        <v>1967</v>
      </c>
      <c r="CA127" s="95">
        <v>0</v>
      </c>
      <c r="CB127" s="95">
        <v>0</v>
      </c>
      <c r="CC127" s="95">
        <v>0</v>
      </c>
      <c r="CD127" s="95">
        <v>0</v>
      </c>
      <c r="CE127" s="95">
        <v>0</v>
      </c>
      <c r="CF127" s="95">
        <v>0</v>
      </c>
      <c r="CG127" s="95">
        <v>0</v>
      </c>
      <c r="CH127" s="95">
        <v>0</v>
      </c>
      <c r="CI127" s="95">
        <v>0</v>
      </c>
      <c r="CJ127" s="95">
        <v>0</v>
      </c>
      <c r="CK127" s="95">
        <v>0</v>
      </c>
      <c r="CL127" s="95">
        <v>0</v>
      </c>
      <c r="CM127" s="95">
        <v>0</v>
      </c>
      <c r="CN127" s="95">
        <v>0</v>
      </c>
      <c r="CO127" s="95">
        <v>0</v>
      </c>
      <c r="CP127" s="95">
        <v>0</v>
      </c>
      <c r="CQ127" s="95">
        <v>0</v>
      </c>
      <c r="CR127" s="99" t="s">
        <v>1967</v>
      </c>
      <c r="CS127" s="99" t="s">
        <v>1967</v>
      </c>
      <c r="CT127" s="99" t="s">
        <v>1967</v>
      </c>
      <c r="CU127" s="95">
        <v>0</v>
      </c>
      <c r="CV127" s="95">
        <v>0</v>
      </c>
      <c r="CW127" s="95">
        <v>0</v>
      </c>
      <c r="CX127" s="95">
        <v>0</v>
      </c>
      <c r="CY127" s="95">
        <v>0</v>
      </c>
      <c r="CZ127" s="95">
        <v>0</v>
      </c>
      <c r="DA127" s="99" t="s">
        <v>1967</v>
      </c>
      <c r="DB127" s="99" t="s">
        <v>1967</v>
      </c>
      <c r="DC127" s="99" t="s">
        <v>1967</v>
      </c>
      <c r="DD127" s="95">
        <v>0</v>
      </c>
      <c r="DE127" s="95">
        <v>0</v>
      </c>
      <c r="DF127" s="95">
        <v>0</v>
      </c>
      <c r="DG127" s="95">
        <v>0</v>
      </c>
      <c r="DH127" s="103">
        <v>0</v>
      </c>
    </row>
    <row r="128" spans="1:112" s="89" customFormat="1" ht="15" customHeight="1">
      <c r="A128" s="96" t="s">
        <v>2166</v>
      </c>
      <c r="B128" s="97"/>
      <c r="C128" s="97"/>
      <c r="D128" s="97" t="s">
        <v>1332</v>
      </c>
      <c r="E128" s="95">
        <v>12990162.5</v>
      </c>
      <c r="F128" s="95">
        <v>11159425.29</v>
      </c>
      <c r="G128" s="95">
        <v>3337000.95</v>
      </c>
      <c r="H128" s="95">
        <v>964214</v>
      </c>
      <c r="I128" s="95">
        <v>1978201.5</v>
      </c>
      <c r="J128" s="95">
        <v>99026</v>
      </c>
      <c r="K128" s="95">
        <v>623949</v>
      </c>
      <c r="L128" s="95">
        <v>236456.99</v>
      </c>
      <c r="M128" s="95">
        <v>258266.85</v>
      </c>
      <c r="N128" s="95">
        <v>522043.18</v>
      </c>
      <c r="O128" s="95">
        <v>148566.23</v>
      </c>
      <c r="P128" s="95">
        <v>29696.88</v>
      </c>
      <c r="Q128" s="95">
        <v>1045624.37</v>
      </c>
      <c r="R128" s="95">
        <v>0</v>
      </c>
      <c r="S128" s="95">
        <v>1916379.34</v>
      </c>
      <c r="T128" s="95">
        <v>1263159.01</v>
      </c>
      <c r="U128" s="95">
        <v>102467.4</v>
      </c>
      <c r="V128" s="95">
        <v>0</v>
      </c>
      <c r="W128" s="95">
        <v>2500</v>
      </c>
      <c r="X128" s="95">
        <v>410</v>
      </c>
      <c r="Y128" s="95">
        <v>0</v>
      </c>
      <c r="Z128" s="95">
        <v>4752.12</v>
      </c>
      <c r="AA128" s="95">
        <v>27141.17</v>
      </c>
      <c r="AB128" s="95">
        <v>0</v>
      </c>
      <c r="AC128" s="95">
        <v>0</v>
      </c>
      <c r="AD128" s="95">
        <v>257</v>
      </c>
      <c r="AE128" s="95">
        <v>0</v>
      </c>
      <c r="AF128" s="95">
        <v>2400</v>
      </c>
      <c r="AG128" s="95">
        <v>101035</v>
      </c>
      <c r="AH128" s="95">
        <v>0</v>
      </c>
      <c r="AI128" s="95">
        <v>6340</v>
      </c>
      <c r="AJ128" s="95">
        <v>0</v>
      </c>
      <c r="AK128" s="95">
        <v>600</v>
      </c>
      <c r="AL128" s="95">
        <v>0</v>
      </c>
      <c r="AM128" s="95">
        <v>0</v>
      </c>
      <c r="AN128" s="95">
        <v>80000</v>
      </c>
      <c r="AO128" s="95">
        <v>0</v>
      </c>
      <c r="AP128" s="95">
        <v>88946</v>
      </c>
      <c r="AQ128" s="95">
        <v>139681</v>
      </c>
      <c r="AR128" s="95">
        <v>585984.52</v>
      </c>
      <c r="AS128" s="95">
        <v>415</v>
      </c>
      <c r="AT128" s="95">
        <v>40.94</v>
      </c>
      <c r="AU128" s="95">
        <v>120188.86</v>
      </c>
      <c r="AV128" s="95">
        <v>567578.2</v>
      </c>
      <c r="AW128" s="95">
        <v>0</v>
      </c>
      <c r="AX128" s="95">
        <v>71304.2</v>
      </c>
      <c r="AY128" s="95">
        <v>0</v>
      </c>
      <c r="AZ128" s="95">
        <v>0</v>
      </c>
      <c r="BA128" s="95">
        <v>496274</v>
      </c>
      <c r="BB128" s="95">
        <v>0</v>
      </c>
      <c r="BC128" s="95">
        <v>0</v>
      </c>
      <c r="BD128" s="95">
        <v>0</v>
      </c>
      <c r="BE128" s="95">
        <v>0</v>
      </c>
      <c r="BF128" s="95">
        <v>0</v>
      </c>
      <c r="BG128" s="95">
        <v>0</v>
      </c>
      <c r="BH128" s="95">
        <v>0</v>
      </c>
      <c r="BI128" s="95">
        <v>0</v>
      </c>
      <c r="BJ128" s="95">
        <v>0</v>
      </c>
      <c r="BK128" s="95">
        <v>0</v>
      </c>
      <c r="BL128" s="95">
        <v>0</v>
      </c>
      <c r="BM128" s="95">
        <v>0</v>
      </c>
      <c r="BN128" s="99" t="s">
        <v>1967</v>
      </c>
      <c r="BO128" s="99" t="s">
        <v>1967</v>
      </c>
      <c r="BP128" s="99" t="s">
        <v>1967</v>
      </c>
      <c r="BQ128" s="99" t="s">
        <v>1967</v>
      </c>
      <c r="BR128" s="99" t="s">
        <v>1967</v>
      </c>
      <c r="BS128" s="99" t="s">
        <v>1967</v>
      </c>
      <c r="BT128" s="99" t="s">
        <v>1967</v>
      </c>
      <c r="BU128" s="99" t="s">
        <v>1967</v>
      </c>
      <c r="BV128" s="99" t="s">
        <v>1967</v>
      </c>
      <c r="BW128" s="99" t="s">
        <v>1967</v>
      </c>
      <c r="BX128" s="99" t="s">
        <v>1967</v>
      </c>
      <c r="BY128" s="99" t="s">
        <v>1967</v>
      </c>
      <c r="BZ128" s="99" t="s">
        <v>1967</v>
      </c>
      <c r="CA128" s="95">
        <v>0</v>
      </c>
      <c r="CB128" s="95">
        <v>0</v>
      </c>
      <c r="CC128" s="95">
        <v>0</v>
      </c>
      <c r="CD128" s="95">
        <v>0</v>
      </c>
      <c r="CE128" s="95">
        <v>0</v>
      </c>
      <c r="CF128" s="95">
        <v>0</v>
      </c>
      <c r="CG128" s="95">
        <v>0</v>
      </c>
      <c r="CH128" s="95">
        <v>0</v>
      </c>
      <c r="CI128" s="95">
        <v>0</v>
      </c>
      <c r="CJ128" s="95">
        <v>0</v>
      </c>
      <c r="CK128" s="95">
        <v>0</v>
      </c>
      <c r="CL128" s="95">
        <v>0</v>
      </c>
      <c r="CM128" s="95">
        <v>0</v>
      </c>
      <c r="CN128" s="95">
        <v>0</v>
      </c>
      <c r="CO128" s="95">
        <v>0</v>
      </c>
      <c r="CP128" s="95">
        <v>0</v>
      </c>
      <c r="CQ128" s="95">
        <v>0</v>
      </c>
      <c r="CR128" s="99" t="s">
        <v>1967</v>
      </c>
      <c r="CS128" s="99" t="s">
        <v>1967</v>
      </c>
      <c r="CT128" s="99" t="s">
        <v>1967</v>
      </c>
      <c r="CU128" s="95">
        <v>0</v>
      </c>
      <c r="CV128" s="95">
        <v>0</v>
      </c>
      <c r="CW128" s="95">
        <v>0</v>
      </c>
      <c r="CX128" s="95">
        <v>0</v>
      </c>
      <c r="CY128" s="95">
        <v>0</v>
      </c>
      <c r="CZ128" s="95">
        <v>0</v>
      </c>
      <c r="DA128" s="99" t="s">
        <v>1967</v>
      </c>
      <c r="DB128" s="99" t="s">
        <v>1967</v>
      </c>
      <c r="DC128" s="99" t="s">
        <v>1967</v>
      </c>
      <c r="DD128" s="95">
        <v>0</v>
      </c>
      <c r="DE128" s="95">
        <v>0</v>
      </c>
      <c r="DF128" s="95">
        <v>0</v>
      </c>
      <c r="DG128" s="95">
        <v>0</v>
      </c>
      <c r="DH128" s="103">
        <v>0</v>
      </c>
    </row>
    <row r="129" spans="1:112" s="89" customFormat="1" ht="15" customHeight="1">
      <c r="A129" s="96" t="s">
        <v>2167</v>
      </c>
      <c r="B129" s="97"/>
      <c r="C129" s="97"/>
      <c r="D129" s="97" t="s">
        <v>2168</v>
      </c>
      <c r="E129" s="95">
        <v>12435887.5</v>
      </c>
      <c r="F129" s="95">
        <v>10789835.29</v>
      </c>
      <c r="G129" s="95">
        <v>3193621.95</v>
      </c>
      <c r="H129" s="95">
        <v>927532</v>
      </c>
      <c r="I129" s="95">
        <v>1966377.5</v>
      </c>
      <c r="J129" s="95">
        <v>99026</v>
      </c>
      <c r="K129" s="95">
        <v>525744</v>
      </c>
      <c r="L129" s="95">
        <v>236456.99</v>
      </c>
      <c r="M129" s="95">
        <v>258266.85</v>
      </c>
      <c r="N129" s="95">
        <v>499456.61</v>
      </c>
      <c r="O129" s="95">
        <v>142776.33</v>
      </c>
      <c r="P129" s="95">
        <v>27786.16</v>
      </c>
      <c r="Q129" s="95">
        <v>996411.56</v>
      </c>
      <c r="R129" s="95">
        <v>0</v>
      </c>
      <c r="S129" s="95">
        <v>1916379.34</v>
      </c>
      <c r="T129" s="95">
        <v>1078474.01</v>
      </c>
      <c r="U129" s="95">
        <v>102467.4</v>
      </c>
      <c r="V129" s="95">
        <v>0</v>
      </c>
      <c r="W129" s="95">
        <v>2500</v>
      </c>
      <c r="X129" s="95">
        <v>410</v>
      </c>
      <c r="Y129" s="95">
        <v>0</v>
      </c>
      <c r="Z129" s="95">
        <v>4752.12</v>
      </c>
      <c r="AA129" s="95">
        <v>27141.17</v>
      </c>
      <c r="AB129" s="95">
        <v>0</v>
      </c>
      <c r="AC129" s="95">
        <v>0</v>
      </c>
      <c r="AD129" s="95">
        <v>257</v>
      </c>
      <c r="AE129" s="95">
        <v>0</v>
      </c>
      <c r="AF129" s="95">
        <v>2400</v>
      </c>
      <c r="AG129" s="95">
        <v>4250</v>
      </c>
      <c r="AH129" s="95">
        <v>0</v>
      </c>
      <c r="AI129" s="95">
        <v>6340</v>
      </c>
      <c r="AJ129" s="95">
        <v>0</v>
      </c>
      <c r="AK129" s="95">
        <v>600</v>
      </c>
      <c r="AL129" s="95">
        <v>0</v>
      </c>
      <c r="AM129" s="95">
        <v>0</v>
      </c>
      <c r="AN129" s="95">
        <v>0</v>
      </c>
      <c r="AO129" s="95">
        <v>0</v>
      </c>
      <c r="AP129" s="95">
        <v>85546</v>
      </c>
      <c r="AQ129" s="95">
        <v>135181</v>
      </c>
      <c r="AR129" s="95">
        <v>585984.52</v>
      </c>
      <c r="AS129" s="95">
        <v>415</v>
      </c>
      <c r="AT129" s="95">
        <v>40.94</v>
      </c>
      <c r="AU129" s="95">
        <v>120188.86</v>
      </c>
      <c r="AV129" s="95">
        <v>567578.2</v>
      </c>
      <c r="AW129" s="95">
        <v>0</v>
      </c>
      <c r="AX129" s="95">
        <v>71304.2</v>
      </c>
      <c r="AY129" s="95">
        <v>0</v>
      </c>
      <c r="AZ129" s="95">
        <v>0</v>
      </c>
      <c r="BA129" s="95">
        <v>496274</v>
      </c>
      <c r="BB129" s="95">
        <v>0</v>
      </c>
      <c r="BC129" s="95">
        <v>0</v>
      </c>
      <c r="BD129" s="95">
        <v>0</v>
      </c>
      <c r="BE129" s="95">
        <v>0</v>
      </c>
      <c r="BF129" s="95">
        <v>0</v>
      </c>
      <c r="BG129" s="95">
        <v>0</v>
      </c>
      <c r="BH129" s="95">
        <v>0</v>
      </c>
      <c r="BI129" s="95">
        <v>0</v>
      </c>
      <c r="BJ129" s="95">
        <v>0</v>
      </c>
      <c r="BK129" s="95">
        <v>0</v>
      </c>
      <c r="BL129" s="95">
        <v>0</v>
      </c>
      <c r="BM129" s="95">
        <v>0</v>
      </c>
      <c r="BN129" s="99" t="s">
        <v>1967</v>
      </c>
      <c r="BO129" s="99" t="s">
        <v>1967</v>
      </c>
      <c r="BP129" s="99" t="s">
        <v>1967</v>
      </c>
      <c r="BQ129" s="99" t="s">
        <v>1967</v>
      </c>
      <c r="BR129" s="99" t="s">
        <v>1967</v>
      </c>
      <c r="BS129" s="99" t="s">
        <v>1967</v>
      </c>
      <c r="BT129" s="99" t="s">
        <v>1967</v>
      </c>
      <c r="BU129" s="99" t="s">
        <v>1967</v>
      </c>
      <c r="BV129" s="99" t="s">
        <v>1967</v>
      </c>
      <c r="BW129" s="99" t="s">
        <v>1967</v>
      </c>
      <c r="BX129" s="99" t="s">
        <v>1967</v>
      </c>
      <c r="BY129" s="99" t="s">
        <v>1967</v>
      </c>
      <c r="BZ129" s="99" t="s">
        <v>1967</v>
      </c>
      <c r="CA129" s="95">
        <v>0</v>
      </c>
      <c r="CB129" s="95">
        <v>0</v>
      </c>
      <c r="CC129" s="95">
        <v>0</v>
      </c>
      <c r="CD129" s="95">
        <v>0</v>
      </c>
      <c r="CE129" s="95">
        <v>0</v>
      </c>
      <c r="CF129" s="95">
        <v>0</v>
      </c>
      <c r="CG129" s="95">
        <v>0</v>
      </c>
      <c r="CH129" s="95">
        <v>0</v>
      </c>
      <c r="CI129" s="95">
        <v>0</v>
      </c>
      <c r="CJ129" s="95">
        <v>0</v>
      </c>
      <c r="CK129" s="95">
        <v>0</v>
      </c>
      <c r="CL129" s="95">
        <v>0</v>
      </c>
      <c r="CM129" s="95">
        <v>0</v>
      </c>
      <c r="CN129" s="95">
        <v>0</v>
      </c>
      <c r="CO129" s="95">
        <v>0</v>
      </c>
      <c r="CP129" s="95">
        <v>0</v>
      </c>
      <c r="CQ129" s="95">
        <v>0</v>
      </c>
      <c r="CR129" s="99" t="s">
        <v>1967</v>
      </c>
      <c r="CS129" s="99" t="s">
        <v>1967</v>
      </c>
      <c r="CT129" s="99" t="s">
        <v>1967</v>
      </c>
      <c r="CU129" s="95">
        <v>0</v>
      </c>
      <c r="CV129" s="95">
        <v>0</v>
      </c>
      <c r="CW129" s="95">
        <v>0</v>
      </c>
      <c r="CX129" s="95">
        <v>0</v>
      </c>
      <c r="CY129" s="95">
        <v>0</v>
      </c>
      <c r="CZ129" s="95">
        <v>0</v>
      </c>
      <c r="DA129" s="99" t="s">
        <v>1967</v>
      </c>
      <c r="DB129" s="99" t="s">
        <v>1967</v>
      </c>
      <c r="DC129" s="99" t="s">
        <v>1967</v>
      </c>
      <c r="DD129" s="95">
        <v>0</v>
      </c>
      <c r="DE129" s="95">
        <v>0</v>
      </c>
      <c r="DF129" s="95">
        <v>0</v>
      </c>
      <c r="DG129" s="95">
        <v>0</v>
      </c>
      <c r="DH129" s="103">
        <v>0</v>
      </c>
    </row>
    <row r="130" spans="1:112" s="89" customFormat="1" ht="15" customHeight="1">
      <c r="A130" s="96" t="s">
        <v>2169</v>
      </c>
      <c r="B130" s="97"/>
      <c r="C130" s="97"/>
      <c r="D130" s="97" t="s">
        <v>1972</v>
      </c>
      <c r="E130" s="95">
        <v>4528480.85</v>
      </c>
      <c r="F130" s="95">
        <v>3556589.54</v>
      </c>
      <c r="G130" s="95">
        <v>1252942.47</v>
      </c>
      <c r="H130" s="95">
        <v>812222.5</v>
      </c>
      <c r="I130" s="95">
        <v>727869</v>
      </c>
      <c r="J130" s="95">
        <v>19874</v>
      </c>
      <c r="K130" s="95">
        <v>0</v>
      </c>
      <c r="L130" s="95">
        <v>3313.28</v>
      </c>
      <c r="M130" s="95">
        <v>4822.82</v>
      </c>
      <c r="N130" s="95">
        <v>134896.99</v>
      </c>
      <c r="O130" s="95">
        <v>35296.83</v>
      </c>
      <c r="P130" s="95">
        <v>2160.65</v>
      </c>
      <c r="Q130" s="95">
        <v>447491</v>
      </c>
      <c r="R130" s="95">
        <v>0</v>
      </c>
      <c r="S130" s="95">
        <v>115700</v>
      </c>
      <c r="T130" s="95">
        <v>449532.31</v>
      </c>
      <c r="U130" s="95">
        <v>53339.5</v>
      </c>
      <c r="V130" s="95">
        <v>0</v>
      </c>
      <c r="W130" s="95">
        <v>0</v>
      </c>
      <c r="X130" s="95">
        <v>380</v>
      </c>
      <c r="Y130" s="95">
        <v>0</v>
      </c>
      <c r="Z130" s="95">
        <v>2023.94</v>
      </c>
      <c r="AA130" s="95">
        <v>17123.35</v>
      </c>
      <c r="AB130" s="95">
        <v>0</v>
      </c>
      <c r="AC130" s="95">
        <v>0</v>
      </c>
      <c r="AD130" s="95">
        <v>0</v>
      </c>
      <c r="AE130" s="95">
        <v>0</v>
      </c>
      <c r="AF130" s="95">
        <v>0</v>
      </c>
      <c r="AG130" s="95">
        <v>0</v>
      </c>
      <c r="AH130" s="95">
        <v>0</v>
      </c>
      <c r="AI130" s="95">
        <v>1700</v>
      </c>
      <c r="AJ130" s="95">
        <v>0</v>
      </c>
      <c r="AK130" s="95">
        <v>600</v>
      </c>
      <c r="AL130" s="95">
        <v>0</v>
      </c>
      <c r="AM130" s="95">
        <v>0</v>
      </c>
      <c r="AN130" s="95">
        <v>0</v>
      </c>
      <c r="AO130" s="95">
        <v>0</v>
      </c>
      <c r="AP130" s="95">
        <v>28300</v>
      </c>
      <c r="AQ130" s="95">
        <v>65081</v>
      </c>
      <c r="AR130" s="95">
        <v>249984.52</v>
      </c>
      <c r="AS130" s="95">
        <v>0</v>
      </c>
      <c r="AT130" s="95">
        <v>0</v>
      </c>
      <c r="AU130" s="95">
        <v>31000</v>
      </c>
      <c r="AV130" s="95">
        <v>522359</v>
      </c>
      <c r="AW130" s="95">
        <v>0</v>
      </c>
      <c r="AX130" s="95">
        <v>26085</v>
      </c>
      <c r="AY130" s="95">
        <v>0</v>
      </c>
      <c r="AZ130" s="95">
        <v>0</v>
      </c>
      <c r="BA130" s="95">
        <v>496274</v>
      </c>
      <c r="BB130" s="95">
        <v>0</v>
      </c>
      <c r="BC130" s="95">
        <v>0</v>
      </c>
      <c r="BD130" s="95">
        <v>0</v>
      </c>
      <c r="BE130" s="95">
        <v>0</v>
      </c>
      <c r="BF130" s="95">
        <v>0</v>
      </c>
      <c r="BG130" s="95">
        <v>0</v>
      </c>
      <c r="BH130" s="95">
        <v>0</v>
      </c>
      <c r="BI130" s="95">
        <v>0</v>
      </c>
      <c r="BJ130" s="95">
        <v>0</v>
      </c>
      <c r="BK130" s="95">
        <v>0</v>
      </c>
      <c r="BL130" s="95">
        <v>0</v>
      </c>
      <c r="BM130" s="95">
        <v>0</v>
      </c>
      <c r="BN130" s="99" t="s">
        <v>1967</v>
      </c>
      <c r="BO130" s="99" t="s">
        <v>1967</v>
      </c>
      <c r="BP130" s="99" t="s">
        <v>1967</v>
      </c>
      <c r="BQ130" s="99" t="s">
        <v>1967</v>
      </c>
      <c r="BR130" s="99" t="s">
        <v>1967</v>
      </c>
      <c r="BS130" s="99" t="s">
        <v>1967</v>
      </c>
      <c r="BT130" s="99" t="s">
        <v>1967</v>
      </c>
      <c r="BU130" s="99" t="s">
        <v>1967</v>
      </c>
      <c r="BV130" s="99" t="s">
        <v>1967</v>
      </c>
      <c r="BW130" s="99" t="s">
        <v>1967</v>
      </c>
      <c r="BX130" s="99" t="s">
        <v>1967</v>
      </c>
      <c r="BY130" s="99" t="s">
        <v>1967</v>
      </c>
      <c r="BZ130" s="99" t="s">
        <v>1967</v>
      </c>
      <c r="CA130" s="95">
        <v>0</v>
      </c>
      <c r="CB130" s="95">
        <v>0</v>
      </c>
      <c r="CC130" s="95">
        <v>0</v>
      </c>
      <c r="CD130" s="95">
        <v>0</v>
      </c>
      <c r="CE130" s="95">
        <v>0</v>
      </c>
      <c r="CF130" s="95">
        <v>0</v>
      </c>
      <c r="CG130" s="95">
        <v>0</v>
      </c>
      <c r="CH130" s="95">
        <v>0</v>
      </c>
      <c r="CI130" s="95">
        <v>0</v>
      </c>
      <c r="CJ130" s="95">
        <v>0</v>
      </c>
      <c r="CK130" s="95">
        <v>0</v>
      </c>
      <c r="CL130" s="95">
        <v>0</v>
      </c>
      <c r="CM130" s="95">
        <v>0</v>
      </c>
      <c r="CN130" s="95">
        <v>0</v>
      </c>
      <c r="CO130" s="95">
        <v>0</v>
      </c>
      <c r="CP130" s="95">
        <v>0</v>
      </c>
      <c r="CQ130" s="95">
        <v>0</v>
      </c>
      <c r="CR130" s="99" t="s">
        <v>1967</v>
      </c>
      <c r="CS130" s="99" t="s">
        <v>1967</v>
      </c>
      <c r="CT130" s="99" t="s">
        <v>1967</v>
      </c>
      <c r="CU130" s="95">
        <v>0</v>
      </c>
      <c r="CV130" s="95">
        <v>0</v>
      </c>
      <c r="CW130" s="95">
        <v>0</v>
      </c>
      <c r="CX130" s="95">
        <v>0</v>
      </c>
      <c r="CY130" s="95">
        <v>0</v>
      </c>
      <c r="CZ130" s="95">
        <v>0</v>
      </c>
      <c r="DA130" s="99" t="s">
        <v>1967</v>
      </c>
      <c r="DB130" s="99" t="s">
        <v>1967</v>
      </c>
      <c r="DC130" s="99" t="s">
        <v>1967</v>
      </c>
      <c r="DD130" s="95">
        <v>0</v>
      </c>
      <c r="DE130" s="95">
        <v>0</v>
      </c>
      <c r="DF130" s="95">
        <v>0</v>
      </c>
      <c r="DG130" s="95">
        <v>0</v>
      </c>
      <c r="DH130" s="103">
        <v>0</v>
      </c>
    </row>
    <row r="131" spans="1:112" s="89" customFormat="1" ht="15" customHeight="1">
      <c r="A131" s="96" t="s">
        <v>2170</v>
      </c>
      <c r="B131" s="97"/>
      <c r="C131" s="97"/>
      <c r="D131" s="97" t="s">
        <v>2171</v>
      </c>
      <c r="E131" s="95">
        <v>7907406.65</v>
      </c>
      <c r="F131" s="95">
        <v>7233245.75</v>
      </c>
      <c r="G131" s="95">
        <v>1940679.48</v>
      </c>
      <c r="H131" s="95">
        <v>115309.5</v>
      </c>
      <c r="I131" s="95">
        <v>1238508.5</v>
      </c>
      <c r="J131" s="95">
        <v>79152</v>
      </c>
      <c r="K131" s="95">
        <v>525744</v>
      </c>
      <c r="L131" s="95">
        <v>233143.71</v>
      </c>
      <c r="M131" s="95">
        <v>253444.03</v>
      </c>
      <c r="N131" s="95">
        <v>364559.62</v>
      </c>
      <c r="O131" s="95">
        <v>107479.5</v>
      </c>
      <c r="P131" s="95">
        <v>25625.51</v>
      </c>
      <c r="Q131" s="95">
        <v>548920.56</v>
      </c>
      <c r="R131" s="95">
        <v>0</v>
      </c>
      <c r="S131" s="95">
        <v>1800679.34</v>
      </c>
      <c r="T131" s="95">
        <v>628941.7</v>
      </c>
      <c r="U131" s="95">
        <v>49127.9</v>
      </c>
      <c r="V131" s="95">
        <v>0</v>
      </c>
      <c r="W131" s="95">
        <v>2500</v>
      </c>
      <c r="X131" s="95">
        <v>30</v>
      </c>
      <c r="Y131" s="95">
        <v>0</v>
      </c>
      <c r="Z131" s="95">
        <v>2728.18</v>
      </c>
      <c r="AA131" s="95">
        <v>10017.82</v>
      </c>
      <c r="AB131" s="95">
        <v>0</v>
      </c>
      <c r="AC131" s="95">
        <v>0</v>
      </c>
      <c r="AD131" s="95">
        <v>257</v>
      </c>
      <c r="AE131" s="95">
        <v>0</v>
      </c>
      <c r="AF131" s="95">
        <v>2400</v>
      </c>
      <c r="AG131" s="95">
        <v>4250</v>
      </c>
      <c r="AH131" s="95">
        <v>0</v>
      </c>
      <c r="AI131" s="95">
        <v>4640</v>
      </c>
      <c r="AJ131" s="95">
        <v>0</v>
      </c>
      <c r="AK131" s="95">
        <v>0</v>
      </c>
      <c r="AL131" s="95">
        <v>0</v>
      </c>
      <c r="AM131" s="95">
        <v>0</v>
      </c>
      <c r="AN131" s="95">
        <v>0</v>
      </c>
      <c r="AO131" s="95">
        <v>0</v>
      </c>
      <c r="AP131" s="95">
        <v>57246</v>
      </c>
      <c r="AQ131" s="95">
        <v>70100</v>
      </c>
      <c r="AR131" s="95">
        <v>336000</v>
      </c>
      <c r="AS131" s="95">
        <v>415</v>
      </c>
      <c r="AT131" s="95">
        <v>40.94</v>
      </c>
      <c r="AU131" s="95">
        <v>89188.86</v>
      </c>
      <c r="AV131" s="95">
        <v>45219.2</v>
      </c>
      <c r="AW131" s="95">
        <v>0</v>
      </c>
      <c r="AX131" s="95">
        <v>45219.2</v>
      </c>
      <c r="AY131" s="95">
        <v>0</v>
      </c>
      <c r="AZ131" s="95">
        <v>0</v>
      </c>
      <c r="BA131" s="95">
        <v>0</v>
      </c>
      <c r="BB131" s="95">
        <v>0</v>
      </c>
      <c r="BC131" s="95">
        <v>0</v>
      </c>
      <c r="BD131" s="95">
        <v>0</v>
      </c>
      <c r="BE131" s="95">
        <v>0</v>
      </c>
      <c r="BF131" s="95">
        <v>0</v>
      </c>
      <c r="BG131" s="95">
        <v>0</v>
      </c>
      <c r="BH131" s="95">
        <v>0</v>
      </c>
      <c r="BI131" s="95">
        <v>0</v>
      </c>
      <c r="BJ131" s="95">
        <v>0</v>
      </c>
      <c r="BK131" s="95">
        <v>0</v>
      </c>
      <c r="BL131" s="95">
        <v>0</v>
      </c>
      <c r="BM131" s="95">
        <v>0</v>
      </c>
      <c r="BN131" s="99" t="s">
        <v>1967</v>
      </c>
      <c r="BO131" s="99" t="s">
        <v>1967</v>
      </c>
      <c r="BP131" s="99" t="s">
        <v>1967</v>
      </c>
      <c r="BQ131" s="99" t="s">
        <v>1967</v>
      </c>
      <c r="BR131" s="99" t="s">
        <v>1967</v>
      </c>
      <c r="BS131" s="99" t="s">
        <v>1967</v>
      </c>
      <c r="BT131" s="99" t="s">
        <v>1967</v>
      </c>
      <c r="BU131" s="99" t="s">
        <v>1967</v>
      </c>
      <c r="BV131" s="99" t="s">
        <v>1967</v>
      </c>
      <c r="BW131" s="99" t="s">
        <v>1967</v>
      </c>
      <c r="BX131" s="99" t="s">
        <v>1967</v>
      </c>
      <c r="BY131" s="99" t="s">
        <v>1967</v>
      </c>
      <c r="BZ131" s="99" t="s">
        <v>1967</v>
      </c>
      <c r="CA131" s="95">
        <v>0</v>
      </c>
      <c r="CB131" s="95">
        <v>0</v>
      </c>
      <c r="CC131" s="95">
        <v>0</v>
      </c>
      <c r="CD131" s="95">
        <v>0</v>
      </c>
      <c r="CE131" s="95">
        <v>0</v>
      </c>
      <c r="CF131" s="95">
        <v>0</v>
      </c>
      <c r="CG131" s="95">
        <v>0</v>
      </c>
      <c r="CH131" s="95">
        <v>0</v>
      </c>
      <c r="CI131" s="95">
        <v>0</v>
      </c>
      <c r="CJ131" s="95">
        <v>0</v>
      </c>
      <c r="CK131" s="95">
        <v>0</v>
      </c>
      <c r="CL131" s="95">
        <v>0</v>
      </c>
      <c r="CM131" s="95">
        <v>0</v>
      </c>
      <c r="CN131" s="95">
        <v>0</v>
      </c>
      <c r="CO131" s="95">
        <v>0</v>
      </c>
      <c r="CP131" s="95">
        <v>0</v>
      </c>
      <c r="CQ131" s="95">
        <v>0</v>
      </c>
      <c r="CR131" s="99" t="s">
        <v>1967</v>
      </c>
      <c r="CS131" s="99" t="s">
        <v>1967</v>
      </c>
      <c r="CT131" s="99" t="s">
        <v>1967</v>
      </c>
      <c r="CU131" s="95">
        <v>0</v>
      </c>
      <c r="CV131" s="95">
        <v>0</v>
      </c>
      <c r="CW131" s="95">
        <v>0</v>
      </c>
      <c r="CX131" s="95">
        <v>0</v>
      </c>
      <c r="CY131" s="95">
        <v>0</v>
      </c>
      <c r="CZ131" s="95">
        <v>0</v>
      </c>
      <c r="DA131" s="99" t="s">
        <v>1967</v>
      </c>
      <c r="DB131" s="99" t="s">
        <v>1967</v>
      </c>
      <c r="DC131" s="99" t="s">
        <v>1967</v>
      </c>
      <c r="DD131" s="95">
        <v>0</v>
      </c>
      <c r="DE131" s="95">
        <v>0</v>
      </c>
      <c r="DF131" s="95">
        <v>0</v>
      </c>
      <c r="DG131" s="95">
        <v>0</v>
      </c>
      <c r="DH131" s="103">
        <v>0</v>
      </c>
    </row>
    <row r="132" spans="1:112" s="89" customFormat="1" ht="15" customHeight="1">
      <c r="A132" s="96" t="s">
        <v>2172</v>
      </c>
      <c r="B132" s="97"/>
      <c r="C132" s="97"/>
      <c r="D132" s="97" t="s">
        <v>2173</v>
      </c>
      <c r="E132" s="95">
        <v>377490</v>
      </c>
      <c r="F132" s="95">
        <v>369590</v>
      </c>
      <c r="G132" s="95">
        <v>143379</v>
      </c>
      <c r="H132" s="95">
        <v>36682</v>
      </c>
      <c r="I132" s="95">
        <v>11824</v>
      </c>
      <c r="J132" s="95">
        <v>0</v>
      </c>
      <c r="K132" s="95">
        <v>98205</v>
      </c>
      <c r="L132" s="95">
        <v>0</v>
      </c>
      <c r="M132" s="95">
        <v>0</v>
      </c>
      <c r="N132" s="95">
        <v>22586.57</v>
      </c>
      <c r="O132" s="95">
        <v>5789.9</v>
      </c>
      <c r="P132" s="95">
        <v>1910.72</v>
      </c>
      <c r="Q132" s="95">
        <v>49212.81</v>
      </c>
      <c r="R132" s="95">
        <v>0</v>
      </c>
      <c r="S132" s="95">
        <v>0</v>
      </c>
      <c r="T132" s="95">
        <v>7900</v>
      </c>
      <c r="U132" s="95">
        <v>0</v>
      </c>
      <c r="V132" s="95">
        <v>0</v>
      </c>
      <c r="W132" s="95">
        <v>0</v>
      </c>
      <c r="X132" s="95">
        <v>0</v>
      </c>
      <c r="Y132" s="95">
        <v>0</v>
      </c>
      <c r="Z132" s="95">
        <v>0</v>
      </c>
      <c r="AA132" s="95">
        <v>0</v>
      </c>
      <c r="AB132" s="95">
        <v>0</v>
      </c>
      <c r="AC132" s="95">
        <v>0</v>
      </c>
      <c r="AD132" s="95">
        <v>0</v>
      </c>
      <c r="AE132" s="95">
        <v>0</v>
      </c>
      <c r="AF132" s="95">
        <v>0</v>
      </c>
      <c r="AG132" s="95">
        <v>0</v>
      </c>
      <c r="AH132" s="95">
        <v>0</v>
      </c>
      <c r="AI132" s="95">
        <v>0</v>
      </c>
      <c r="AJ132" s="95">
        <v>0</v>
      </c>
      <c r="AK132" s="95">
        <v>0</v>
      </c>
      <c r="AL132" s="95">
        <v>0</v>
      </c>
      <c r="AM132" s="95">
        <v>0</v>
      </c>
      <c r="AN132" s="95">
        <v>0</v>
      </c>
      <c r="AO132" s="95">
        <v>0</v>
      </c>
      <c r="AP132" s="95">
        <v>3400</v>
      </c>
      <c r="AQ132" s="95">
        <v>4500</v>
      </c>
      <c r="AR132" s="95">
        <v>0</v>
      </c>
      <c r="AS132" s="95">
        <v>0</v>
      </c>
      <c r="AT132" s="95">
        <v>0</v>
      </c>
      <c r="AU132" s="95">
        <v>0</v>
      </c>
      <c r="AV132" s="95">
        <v>0</v>
      </c>
      <c r="AW132" s="95">
        <v>0</v>
      </c>
      <c r="AX132" s="95">
        <v>0</v>
      </c>
      <c r="AY132" s="95">
        <v>0</v>
      </c>
      <c r="AZ132" s="95">
        <v>0</v>
      </c>
      <c r="BA132" s="95">
        <v>0</v>
      </c>
      <c r="BB132" s="95">
        <v>0</v>
      </c>
      <c r="BC132" s="95">
        <v>0</v>
      </c>
      <c r="BD132" s="95">
        <v>0</v>
      </c>
      <c r="BE132" s="95">
        <v>0</v>
      </c>
      <c r="BF132" s="95">
        <v>0</v>
      </c>
      <c r="BG132" s="95">
        <v>0</v>
      </c>
      <c r="BH132" s="95">
        <v>0</v>
      </c>
      <c r="BI132" s="95">
        <v>0</v>
      </c>
      <c r="BJ132" s="95">
        <v>0</v>
      </c>
      <c r="BK132" s="95">
        <v>0</v>
      </c>
      <c r="BL132" s="95">
        <v>0</v>
      </c>
      <c r="BM132" s="95">
        <v>0</v>
      </c>
      <c r="BN132" s="99" t="s">
        <v>1967</v>
      </c>
      <c r="BO132" s="99" t="s">
        <v>1967</v>
      </c>
      <c r="BP132" s="99" t="s">
        <v>1967</v>
      </c>
      <c r="BQ132" s="99" t="s">
        <v>1967</v>
      </c>
      <c r="BR132" s="99" t="s">
        <v>1967</v>
      </c>
      <c r="BS132" s="99" t="s">
        <v>1967</v>
      </c>
      <c r="BT132" s="99" t="s">
        <v>1967</v>
      </c>
      <c r="BU132" s="99" t="s">
        <v>1967</v>
      </c>
      <c r="BV132" s="99" t="s">
        <v>1967</v>
      </c>
      <c r="BW132" s="99" t="s">
        <v>1967</v>
      </c>
      <c r="BX132" s="99" t="s">
        <v>1967</v>
      </c>
      <c r="BY132" s="99" t="s">
        <v>1967</v>
      </c>
      <c r="BZ132" s="99" t="s">
        <v>1967</v>
      </c>
      <c r="CA132" s="95">
        <v>0</v>
      </c>
      <c r="CB132" s="95">
        <v>0</v>
      </c>
      <c r="CC132" s="95">
        <v>0</v>
      </c>
      <c r="CD132" s="95">
        <v>0</v>
      </c>
      <c r="CE132" s="95">
        <v>0</v>
      </c>
      <c r="CF132" s="95">
        <v>0</v>
      </c>
      <c r="CG132" s="95">
        <v>0</v>
      </c>
      <c r="CH132" s="95">
        <v>0</v>
      </c>
      <c r="CI132" s="95">
        <v>0</v>
      </c>
      <c r="CJ132" s="95">
        <v>0</v>
      </c>
      <c r="CK132" s="95">
        <v>0</v>
      </c>
      <c r="CL132" s="95">
        <v>0</v>
      </c>
      <c r="CM132" s="95">
        <v>0</v>
      </c>
      <c r="CN132" s="95">
        <v>0</v>
      </c>
      <c r="CO132" s="95">
        <v>0</v>
      </c>
      <c r="CP132" s="95">
        <v>0</v>
      </c>
      <c r="CQ132" s="95">
        <v>0</v>
      </c>
      <c r="CR132" s="99" t="s">
        <v>1967</v>
      </c>
      <c r="CS132" s="99" t="s">
        <v>1967</v>
      </c>
      <c r="CT132" s="99" t="s">
        <v>1967</v>
      </c>
      <c r="CU132" s="95">
        <v>0</v>
      </c>
      <c r="CV132" s="95">
        <v>0</v>
      </c>
      <c r="CW132" s="95">
        <v>0</v>
      </c>
      <c r="CX132" s="95">
        <v>0</v>
      </c>
      <c r="CY132" s="95">
        <v>0</v>
      </c>
      <c r="CZ132" s="95">
        <v>0</v>
      </c>
      <c r="DA132" s="99" t="s">
        <v>1967</v>
      </c>
      <c r="DB132" s="99" t="s">
        <v>1967</v>
      </c>
      <c r="DC132" s="99" t="s">
        <v>1967</v>
      </c>
      <c r="DD132" s="95">
        <v>0</v>
      </c>
      <c r="DE132" s="95">
        <v>0</v>
      </c>
      <c r="DF132" s="95">
        <v>0</v>
      </c>
      <c r="DG132" s="95">
        <v>0</v>
      </c>
      <c r="DH132" s="103">
        <v>0</v>
      </c>
    </row>
    <row r="133" spans="1:112" s="89" customFormat="1" ht="15" customHeight="1">
      <c r="A133" s="96" t="s">
        <v>2174</v>
      </c>
      <c r="B133" s="97"/>
      <c r="C133" s="97"/>
      <c r="D133" s="97" t="s">
        <v>2175</v>
      </c>
      <c r="E133" s="95">
        <v>377490</v>
      </c>
      <c r="F133" s="95">
        <v>369590</v>
      </c>
      <c r="G133" s="95">
        <v>143379</v>
      </c>
      <c r="H133" s="95">
        <v>36682</v>
      </c>
      <c r="I133" s="95">
        <v>11824</v>
      </c>
      <c r="J133" s="95">
        <v>0</v>
      </c>
      <c r="K133" s="95">
        <v>98205</v>
      </c>
      <c r="L133" s="95">
        <v>0</v>
      </c>
      <c r="M133" s="95">
        <v>0</v>
      </c>
      <c r="N133" s="95">
        <v>22586.57</v>
      </c>
      <c r="O133" s="95">
        <v>5789.9</v>
      </c>
      <c r="P133" s="95">
        <v>1910.72</v>
      </c>
      <c r="Q133" s="95">
        <v>49212.81</v>
      </c>
      <c r="R133" s="95">
        <v>0</v>
      </c>
      <c r="S133" s="95">
        <v>0</v>
      </c>
      <c r="T133" s="95">
        <v>7900</v>
      </c>
      <c r="U133" s="95">
        <v>0</v>
      </c>
      <c r="V133" s="95">
        <v>0</v>
      </c>
      <c r="W133" s="95">
        <v>0</v>
      </c>
      <c r="X133" s="95">
        <v>0</v>
      </c>
      <c r="Y133" s="95">
        <v>0</v>
      </c>
      <c r="Z133" s="95">
        <v>0</v>
      </c>
      <c r="AA133" s="95">
        <v>0</v>
      </c>
      <c r="AB133" s="95">
        <v>0</v>
      </c>
      <c r="AC133" s="95">
        <v>0</v>
      </c>
      <c r="AD133" s="95">
        <v>0</v>
      </c>
      <c r="AE133" s="95">
        <v>0</v>
      </c>
      <c r="AF133" s="95">
        <v>0</v>
      </c>
      <c r="AG133" s="95">
        <v>0</v>
      </c>
      <c r="AH133" s="95">
        <v>0</v>
      </c>
      <c r="AI133" s="95">
        <v>0</v>
      </c>
      <c r="AJ133" s="95">
        <v>0</v>
      </c>
      <c r="AK133" s="95">
        <v>0</v>
      </c>
      <c r="AL133" s="95">
        <v>0</v>
      </c>
      <c r="AM133" s="95">
        <v>0</v>
      </c>
      <c r="AN133" s="95">
        <v>0</v>
      </c>
      <c r="AO133" s="95">
        <v>0</v>
      </c>
      <c r="AP133" s="95">
        <v>3400</v>
      </c>
      <c r="AQ133" s="95">
        <v>4500</v>
      </c>
      <c r="AR133" s="95">
        <v>0</v>
      </c>
      <c r="AS133" s="95">
        <v>0</v>
      </c>
      <c r="AT133" s="95">
        <v>0</v>
      </c>
      <c r="AU133" s="95">
        <v>0</v>
      </c>
      <c r="AV133" s="95">
        <v>0</v>
      </c>
      <c r="AW133" s="95">
        <v>0</v>
      </c>
      <c r="AX133" s="95">
        <v>0</v>
      </c>
      <c r="AY133" s="95">
        <v>0</v>
      </c>
      <c r="AZ133" s="95">
        <v>0</v>
      </c>
      <c r="BA133" s="95">
        <v>0</v>
      </c>
      <c r="BB133" s="95">
        <v>0</v>
      </c>
      <c r="BC133" s="95">
        <v>0</v>
      </c>
      <c r="BD133" s="95">
        <v>0</v>
      </c>
      <c r="BE133" s="95">
        <v>0</v>
      </c>
      <c r="BF133" s="95">
        <v>0</v>
      </c>
      <c r="BG133" s="95">
        <v>0</v>
      </c>
      <c r="BH133" s="95">
        <v>0</v>
      </c>
      <c r="BI133" s="95">
        <v>0</v>
      </c>
      <c r="BJ133" s="95">
        <v>0</v>
      </c>
      <c r="BK133" s="95">
        <v>0</v>
      </c>
      <c r="BL133" s="95">
        <v>0</v>
      </c>
      <c r="BM133" s="95">
        <v>0</v>
      </c>
      <c r="BN133" s="99" t="s">
        <v>1967</v>
      </c>
      <c r="BO133" s="99" t="s">
        <v>1967</v>
      </c>
      <c r="BP133" s="99" t="s">
        <v>1967</v>
      </c>
      <c r="BQ133" s="99" t="s">
        <v>1967</v>
      </c>
      <c r="BR133" s="99" t="s">
        <v>1967</v>
      </c>
      <c r="BS133" s="99" t="s">
        <v>1967</v>
      </c>
      <c r="BT133" s="99" t="s">
        <v>1967</v>
      </c>
      <c r="BU133" s="99" t="s">
        <v>1967</v>
      </c>
      <c r="BV133" s="99" t="s">
        <v>1967</v>
      </c>
      <c r="BW133" s="99" t="s">
        <v>1967</v>
      </c>
      <c r="BX133" s="99" t="s">
        <v>1967</v>
      </c>
      <c r="BY133" s="99" t="s">
        <v>1967</v>
      </c>
      <c r="BZ133" s="99" t="s">
        <v>1967</v>
      </c>
      <c r="CA133" s="95">
        <v>0</v>
      </c>
      <c r="CB133" s="95">
        <v>0</v>
      </c>
      <c r="CC133" s="95">
        <v>0</v>
      </c>
      <c r="CD133" s="95">
        <v>0</v>
      </c>
      <c r="CE133" s="95">
        <v>0</v>
      </c>
      <c r="CF133" s="95">
        <v>0</v>
      </c>
      <c r="CG133" s="95">
        <v>0</v>
      </c>
      <c r="CH133" s="95">
        <v>0</v>
      </c>
      <c r="CI133" s="95">
        <v>0</v>
      </c>
      <c r="CJ133" s="95">
        <v>0</v>
      </c>
      <c r="CK133" s="95">
        <v>0</v>
      </c>
      <c r="CL133" s="95">
        <v>0</v>
      </c>
      <c r="CM133" s="95">
        <v>0</v>
      </c>
      <c r="CN133" s="95">
        <v>0</v>
      </c>
      <c r="CO133" s="95">
        <v>0</v>
      </c>
      <c r="CP133" s="95">
        <v>0</v>
      </c>
      <c r="CQ133" s="95">
        <v>0</v>
      </c>
      <c r="CR133" s="99" t="s">
        <v>1967</v>
      </c>
      <c r="CS133" s="99" t="s">
        <v>1967</v>
      </c>
      <c r="CT133" s="99" t="s">
        <v>1967</v>
      </c>
      <c r="CU133" s="95">
        <v>0</v>
      </c>
      <c r="CV133" s="95">
        <v>0</v>
      </c>
      <c r="CW133" s="95">
        <v>0</v>
      </c>
      <c r="CX133" s="95">
        <v>0</v>
      </c>
      <c r="CY133" s="95">
        <v>0</v>
      </c>
      <c r="CZ133" s="95">
        <v>0</v>
      </c>
      <c r="DA133" s="99" t="s">
        <v>1967</v>
      </c>
      <c r="DB133" s="99" t="s">
        <v>1967</v>
      </c>
      <c r="DC133" s="99" t="s">
        <v>1967</v>
      </c>
      <c r="DD133" s="95">
        <v>0</v>
      </c>
      <c r="DE133" s="95">
        <v>0</v>
      </c>
      <c r="DF133" s="95">
        <v>0</v>
      </c>
      <c r="DG133" s="95">
        <v>0</v>
      </c>
      <c r="DH133" s="103">
        <v>0</v>
      </c>
    </row>
    <row r="134" spans="1:112" s="89" customFormat="1" ht="15" customHeight="1">
      <c r="A134" s="96" t="s">
        <v>2176</v>
      </c>
      <c r="B134" s="97"/>
      <c r="C134" s="97"/>
      <c r="D134" s="97" t="s">
        <v>2177</v>
      </c>
      <c r="E134" s="95">
        <v>176785</v>
      </c>
      <c r="F134" s="95">
        <v>0</v>
      </c>
      <c r="G134" s="95">
        <v>0</v>
      </c>
      <c r="H134" s="95">
        <v>0</v>
      </c>
      <c r="I134" s="95">
        <v>0</v>
      </c>
      <c r="J134" s="95">
        <v>0</v>
      </c>
      <c r="K134" s="95">
        <v>0</v>
      </c>
      <c r="L134" s="95">
        <v>0</v>
      </c>
      <c r="M134" s="95">
        <v>0</v>
      </c>
      <c r="N134" s="95">
        <v>0</v>
      </c>
      <c r="O134" s="95">
        <v>0</v>
      </c>
      <c r="P134" s="95">
        <v>0</v>
      </c>
      <c r="Q134" s="95">
        <v>0</v>
      </c>
      <c r="R134" s="95">
        <v>0</v>
      </c>
      <c r="S134" s="95">
        <v>0</v>
      </c>
      <c r="T134" s="95">
        <v>176785</v>
      </c>
      <c r="U134" s="95">
        <v>0</v>
      </c>
      <c r="V134" s="95">
        <v>0</v>
      </c>
      <c r="W134" s="95">
        <v>0</v>
      </c>
      <c r="X134" s="95">
        <v>0</v>
      </c>
      <c r="Y134" s="95">
        <v>0</v>
      </c>
      <c r="Z134" s="95">
        <v>0</v>
      </c>
      <c r="AA134" s="95">
        <v>0</v>
      </c>
      <c r="AB134" s="95">
        <v>0</v>
      </c>
      <c r="AC134" s="95">
        <v>0</v>
      </c>
      <c r="AD134" s="95">
        <v>0</v>
      </c>
      <c r="AE134" s="95">
        <v>0</v>
      </c>
      <c r="AF134" s="95">
        <v>0</v>
      </c>
      <c r="AG134" s="95">
        <v>96785</v>
      </c>
      <c r="AH134" s="95">
        <v>0</v>
      </c>
      <c r="AI134" s="95">
        <v>0</v>
      </c>
      <c r="AJ134" s="95">
        <v>0</v>
      </c>
      <c r="AK134" s="95">
        <v>0</v>
      </c>
      <c r="AL134" s="95">
        <v>0</v>
      </c>
      <c r="AM134" s="95">
        <v>0</v>
      </c>
      <c r="AN134" s="95">
        <v>80000</v>
      </c>
      <c r="AO134" s="95">
        <v>0</v>
      </c>
      <c r="AP134" s="95">
        <v>0</v>
      </c>
      <c r="AQ134" s="95">
        <v>0</v>
      </c>
      <c r="AR134" s="95">
        <v>0</v>
      </c>
      <c r="AS134" s="95">
        <v>0</v>
      </c>
      <c r="AT134" s="95">
        <v>0</v>
      </c>
      <c r="AU134" s="95">
        <v>0</v>
      </c>
      <c r="AV134" s="95">
        <v>0</v>
      </c>
      <c r="AW134" s="95">
        <v>0</v>
      </c>
      <c r="AX134" s="95">
        <v>0</v>
      </c>
      <c r="AY134" s="95">
        <v>0</v>
      </c>
      <c r="AZ134" s="95">
        <v>0</v>
      </c>
      <c r="BA134" s="95">
        <v>0</v>
      </c>
      <c r="BB134" s="95">
        <v>0</v>
      </c>
      <c r="BC134" s="95">
        <v>0</v>
      </c>
      <c r="BD134" s="95">
        <v>0</v>
      </c>
      <c r="BE134" s="95">
        <v>0</v>
      </c>
      <c r="BF134" s="95">
        <v>0</v>
      </c>
      <c r="BG134" s="95">
        <v>0</v>
      </c>
      <c r="BH134" s="95">
        <v>0</v>
      </c>
      <c r="BI134" s="95">
        <v>0</v>
      </c>
      <c r="BJ134" s="95">
        <v>0</v>
      </c>
      <c r="BK134" s="95">
        <v>0</v>
      </c>
      <c r="BL134" s="95">
        <v>0</v>
      </c>
      <c r="BM134" s="95">
        <v>0</v>
      </c>
      <c r="BN134" s="99" t="s">
        <v>1967</v>
      </c>
      <c r="BO134" s="99" t="s">
        <v>1967</v>
      </c>
      <c r="BP134" s="99" t="s">
        <v>1967</v>
      </c>
      <c r="BQ134" s="99" t="s">
        <v>1967</v>
      </c>
      <c r="BR134" s="99" t="s">
        <v>1967</v>
      </c>
      <c r="BS134" s="99" t="s">
        <v>1967</v>
      </c>
      <c r="BT134" s="99" t="s">
        <v>1967</v>
      </c>
      <c r="BU134" s="99" t="s">
        <v>1967</v>
      </c>
      <c r="BV134" s="99" t="s">
        <v>1967</v>
      </c>
      <c r="BW134" s="99" t="s">
        <v>1967</v>
      </c>
      <c r="BX134" s="99" t="s">
        <v>1967</v>
      </c>
      <c r="BY134" s="99" t="s">
        <v>1967</v>
      </c>
      <c r="BZ134" s="99" t="s">
        <v>1967</v>
      </c>
      <c r="CA134" s="95">
        <v>0</v>
      </c>
      <c r="CB134" s="95">
        <v>0</v>
      </c>
      <c r="CC134" s="95">
        <v>0</v>
      </c>
      <c r="CD134" s="95">
        <v>0</v>
      </c>
      <c r="CE134" s="95">
        <v>0</v>
      </c>
      <c r="CF134" s="95">
        <v>0</v>
      </c>
      <c r="CG134" s="95">
        <v>0</v>
      </c>
      <c r="CH134" s="95">
        <v>0</v>
      </c>
      <c r="CI134" s="95">
        <v>0</v>
      </c>
      <c r="CJ134" s="95">
        <v>0</v>
      </c>
      <c r="CK134" s="95">
        <v>0</v>
      </c>
      <c r="CL134" s="95">
        <v>0</v>
      </c>
      <c r="CM134" s="95">
        <v>0</v>
      </c>
      <c r="CN134" s="95">
        <v>0</v>
      </c>
      <c r="CO134" s="95">
        <v>0</v>
      </c>
      <c r="CP134" s="95">
        <v>0</v>
      </c>
      <c r="CQ134" s="95">
        <v>0</v>
      </c>
      <c r="CR134" s="99" t="s">
        <v>1967</v>
      </c>
      <c r="CS134" s="99" t="s">
        <v>1967</v>
      </c>
      <c r="CT134" s="99" t="s">
        <v>1967</v>
      </c>
      <c r="CU134" s="95">
        <v>0</v>
      </c>
      <c r="CV134" s="95">
        <v>0</v>
      </c>
      <c r="CW134" s="95">
        <v>0</v>
      </c>
      <c r="CX134" s="95">
        <v>0</v>
      </c>
      <c r="CY134" s="95">
        <v>0</v>
      </c>
      <c r="CZ134" s="95">
        <v>0</v>
      </c>
      <c r="DA134" s="99" t="s">
        <v>1967</v>
      </c>
      <c r="DB134" s="99" t="s">
        <v>1967</v>
      </c>
      <c r="DC134" s="99" t="s">
        <v>1967</v>
      </c>
      <c r="DD134" s="95">
        <v>0</v>
      </c>
      <c r="DE134" s="95">
        <v>0</v>
      </c>
      <c r="DF134" s="95">
        <v>0</v>
      </c>
      <c r="DG134" s="95">
        <v>0</v>
      </c>
      <c r="DH134" s="103">
        <v>0</v>
      </c>
    </row>
    <row r="135" spans="1:112" s="89" customFormat="1" ht="15" customHeight="1">
      <c r="A135" s="96" t="s">
        <v>2178</v>
      </c>
      <c r="B135" s="97"/>
      <c r="C135" s="97"/>
      <c r="D135" s="97" t="s">
        <v>2179</v>
      </c>
      <c r="E135" s="95">
        <v>176785</v>
      </c>
      <c r="F135" s="95">
        <v>0</v>
      </c>
      <c r="G135" s="95">
        <v>0</v>
      </c>
      <c r="H135" s="95">
        <v>0</v>
      </c>
      <c r="I135" s="95">
        <v>0</v>
      </c>
      <c r="J135" s="95">
        <v>0</v>
      </c>
      <c r="K135" s="95">
        <v>0</v>
      </c>
      <c r="L135" s="95">
        <v>0</v>
      </c>
      <c r="M135" s="95">
        <v>0</v>
      </c>
      <c r="N135" s="95">
        <v>0</v>
      </c>
      <c r="O135" s="95">
        <v>0</v>
      </c>
      <c r="P135" s="95">
        <v>0</v>
      </c>
      <c r="Q135" s="95">
        <v>0</v>
      </c>
      <c r="R135" s="95">
        <v>0</v>
      </c>
      <c r="S135" s="95">
        <v>0</v>
      </c>
      <c r="T135" s="95">
        <v>176785</v>
      </c>
      <c r="U135" s="95">
        <v>0</v>
      </c>
      <c r="V135" s="95">
        <v>0</v>
      </c>
      <c r="W135" s="95">
        <v>0</v>
      </c>
      <c r="X135" s="95">
        <v>0</v>
      </c>
      <c r="Y135" s="95">
        <v>0</v>
      </c>
      <c r="Z135" s="95">
        <v>0</v>
      </c>
      <c r="AA135" s="95">
        <v>0</v>
      </c>
      <c r="AB135" s="95">
        <v>0</v>
      </c>
      <c r="AC135" s="95">
        <v>0</v>
      </c>
      <c r="AD135" s="95">
        <v>0</v>
      </c>
      <c r="AE135" s="95">
        <v>0</v>
      </c>
      <c r="AF135" s="95">
        <v>0</v>
      </c>
      <c r="AG135" s="95">
        <v>96785</v>
      </c>
      <c r="AH135" s="95">
        <v>0</v>
      </c>
      <c r="AI135" s="95">
        <v>0</v>
      </c>
      <c r="AJ135" s="95">
        <v>0</v>
      </c>
      <c r="AK135" s="95">
        <v>0</v>
      </c>
      <c r="AL135" s="95">
        <v>0</v>
      </c>
      <c r="AM135" s="95">
        <v>0</v>
      </c>
      <c r="AN135" s="95">
        <v>80000</v>
      </c>
      <c r="AO135" s="95">
        <v>0</v>
      </c>
      <c r="AP135" s="95">
        <v>0</v>
      </c>
      <c r="AQ135" s="95">
        <v>0</v>
      </c>
      <c r="AR135" s="95">
        <v>0</v>
      </c>
      <c r="AS135" s="95">
        <v>0</v>
      </c>
      <c r="AT135" s="95">
        <v>0</v>
      </c>
      <c r="AU135" s="95">
        <v>0</v>
      </c>
      <c r="AV135" s="95">
        <v>0</v>
      </c>
      <c r="AW135" s="95">
        <v>0</v>
      </c>
      <c r="AX135" s="95">
        <v>0</v>
      </c>
      <c r="AY135" s="95">
        <v>0</v>
      </c>
      <c r="AZ135" s="95">
        <v>0</v>
      </c>
      <c r="BA135" s="95">
        <v>0</v>
      </c>
      <c r="BB135" s="95">
        <v>0</v>
      </c>
      <c r="BC135" s="95">
        <v>0</v>
      </c>
      <c r="BD135" s="95">
        <v>0</v>
      </c>
      <c r="BE135" s="95">
        <v>0</v>
      </c>
      <c r="BF135" s="95">
        <v>0</v>
      </c>
      <c r="BG135" s="95">
        <v>0</v>
      </c>
      <c r="BH135" s="95">
        <v>0</v>
      </c>
      <c r="BI135" s="95">
        <v>0</v>
      </c>
      <c r="BJ135" s="95">
        <v>0</v>
      </c>
      <c r="BK135" s="95">
        <v>0</v>
      </c>
      <c r="BL135" s="95">
        <v>0</v>
      </c>
      <c r="BM135" s="95">
        <v>0</v>
      </c>
      <c r="BN135" s="99" t="s">
        <v>1967</v>
      </c>
      <c r="BO135" s="99" t="s">
        <v>1967</v>
      </c>
      <c r="BP135" s="99" t="s">
        <v>1967</v>
      </c>
      <c r="BQ135" s="99" t="s">
        <v>1967</v>
      </c>
      <c r="BR135" s="99" t="s">
        <v>1967</v>
      </c>
      <c r="BS135" s="99" t="s">
        <v>1967</v>
      </c>
      <c r="BT135" s="99" t="s">
        <v>1967</v>
      </c>
      <c r="BU135" s="99" t="s">
        <v>1967</v>
      </c>
      <c r="BV135" s="99" t="s">
        <v>1967</v>
      </c>
      <c r="BW135" s="99" t="s">
        <v>1967</v>
      </c>
      <c r="BX135" s="99" t="s">
        <v>1967</v>
      </c>
      <c r="BY135" s="99" t="s">
        <v>1967</v>
      </c>
      <c r="BZ135" s="99" t="s">
        <v>1967</v>
      </c>
      <c r="CA135" s="95">
        <v>0</v>
      </c>
      <c r="CB135" s="95">
        <v>0</v>
      </c>
      <c r="CC135" s="95">
        <v>0</v>
      </c>
      <c r="CD135" s="95">
        <v>0</v>
      </c>
      <c r="CE135" s="95">
        <v>0</v>
      </c>
      <c r="CF135" s="95">
        <v>0</v>
      </c>
      <c r="CG135" s="95">
        <v>0</v>
      </c>
      <c r="CH135" s="95">
        <v>0</v>
      </c>
      <c r="CI135" s="95">
        <v>0</v>
      </c>
      <c r="CJ135" s="95">
        <v>0</v>
      </c>
      <c r="CK135" s="95">
        <v>0</v>
      </c>
      <c r="CL135" s="95">
        <v>0</v>
      </c>
      <c r="CM135" s="95">
        <v>0</v>
      </c>
      <c r="CN135" s="95">
        <v>0</v>
      </c>
      <c r="CO135" s="95">
        <v>0</v>
      </c>
      <c r="CP135" s="95">
        <v>0</v>
      </c>
      <c r="CQ135" s="95">
        <v>0</v>
      </c>
      <c r="CR135" s="99" t="s">
        <v>1967</v>
      </c>
      <c r="CS135" s="99" t="s">
        <v>1967</v>
      </c>
      <c r="CT135" s="99" t="s">
        <v>1967</v>
      </c>
      <c r="CU135" s="95">
        <v>0</v>
      </c>
      <c r="CV135" s="95">
        <v>0</v>
      </c>
      <c r="CW135" s="95">
        <v>0</v>
      </c>
      <c r="CX135" s="95">
        <v>0</v>
      </c>
      <c r="CY135" s="95">
        <v>0</v>
      </c>
      <c r="CZ135" s="95">
        <v>0</v>
      </c>
      <c r="DA135" s="99" t="s">
        <v>1967</v>
      </c>
      <c r="DB135" s="99" t="s">
        <v>1967</v>
      </c>
      <c r="DC135" s="99" t="s">
        <v>1967</v>
      </c>
      <c r="DD135" s="95">
        <v>0</v>
      </c>
      <c r="DE135" s="95">
        <v>0</v>
      </c>
      <c r="DF135" s="95">
        <v>0</v>
      </c>
      <c r="DG135" s="95">
        <v>0</v>
      </c>
      <c r="DH135" s="103">
        <v>0</v>
      </c>
    </row>
    <row r="136" spans="1:112" s="89" customFormat="1" ht="15" customHeight="1">
      <c r="A136" s="96" t="s">
        <v>2180</v>
      </c>
      <c r="B136" s="97"/>
      <c r="C136" s="97"/>
      <c r="D136" s="97" t="s">
        <v>1352</v>
      </c>
      <c r="E136" s="95">
        <v>51692300.21</v>
      </c>
      <c r="F136" s="95">
        <v>44653715.91</v>
      </c>
      <c r="G136" s="95">
        <v>14710719.71</v>
      </c>
      <c r="H136" s="95">
        <v>6905560.78</v>
      </c>
      <c r="I136" s="95">
        <v>5580553.97</v>
      </c>
      <c r="J136" s="95">
        <v>730311.57</v>
      </c>
      <c r="K136" s="95">
        <v>2312773.5</v>
      </c>
      <c r="L136" s="95">
        <v>557683.61</v>
      </c>
      <c r="M136" s="95">
        <v>73307.48</v>
      </c>
      <c r="N136" s="95">
        <v>2640201.58</v>
      </c>
      <c r="O136" s="95">
        <v>602947.19</v>
      </c>
      <c r="P136" s="95">
        <v>608529.64</v>
      </c>
      <c r="Q136" s="95">
        <v>4289966</v>
      </c>
      <c r="R136" s="95">
        <v>0</v>
      </c>
      <c r="S136" s="95">
        <v>5641160.88</v>
      </c>
      <c r="T136" s="95">
        <v>3276916.99</v>
      </c>
      <c r="U136" s="95">
        <v>317854.12</v>
      </c>
      <c r="V136" s="95">
        <v>10785.54</v>
      </c>
      <c r="W136" s="95">
        <v>48000</v>
      </c>
      <c r="X136" s="95">
        <v>4833.77</v>
      </c>
      <c r="Y136" s="95">
        <v>13219.43</v>
      </c>
      <c r="Z136" s="95">
        <v>187149.93</v>
      </c>
      <c r="AA136" s="95">
        <v>152684.52</v>
      </c>
      <c r="AB136" s="95">
        <v>369934.14</v>
      </c>
      <c r="AC136" s="95">
        <v>0</v>
      </c>
      <c r="AD136" s="95">
        <v>9255.13</v>
      </c>
      <c r="AE136" s="95">
        <v>0</v>
      </c>
      <c r="AF136" s="95">
        <v>105191.22</v>
      </c>
      <c r="AG136" s="95">
        <v>43.06</v>
      </c>
      <c r="AH136" s="95">
        <v>0</v>
      </c>
      <c r="AI136" s="95">
        <v>9843.7</v>
      </c>
      <c r="AJ136" s="95">
        <v>0</v>
      </c>
      <c r="AK136" s="95">
        <v>320</v>
      </c>
      <c r="AL136" s="95">
        <v>0</v>
      </c>
      <c r="AM136" s="95">
        <v>0</v>
      </c>
      <c r="AN136" s="95">
        <v>20075</v>
      </c>
      <c r="AO136" s="95">
        <v>104993.5</v>
      </c>
      <c r="AP136" s="95">
        <v>306903</v>
      </c>
      <c r="AQ136" s="95">
        <v>530480.73</v>
      </c>
      <c r="AR136" s="95">
        <v>784917.68</v>
      </c>
      <c r="AS136" s="95">
        <v>43463.59</v>
      </c>
      <c r="AT136" s="95">
        <v>0</v>
      </c>
      <c r="AU136" s="95">
        <v>256968.93</v>
      </c>
      <c r="AV136" s="95">
        <v>3728091.81</v>
      </c>
      <c r="AW136" s="95">
        <v>0</v>
      </c>
      <c r="AX136" s="95">
        <v>396723.91</v>
      </c>
      <c r="AY136" s="95">
        <v>0</v>
      </c>
      <c r="AZ136" s="95">
        <v>290604.4</v>
      </c>
      <c r="BA136" s="95">
        <v>2356263.76</v>
      </c>
      <c r="BB136" s="95">
        <v>3600</v>
      </c>
      <c r="BC136" s="95">
        <v>0</v>
      </c>
      <c r="BD136" s="95">
        <v>0</v>
      </c>
      <c r="BE136" s="95">
        <v>601693.24</v>
      </c>
      <c r="BF136" s="95">
        <v>16419</v>
      </c>
      <c r="BG136" s="95">
        <v>0</v>
      </c>
      <c r="BH136" s="95">
        <v>62787.5</v>
      </c>
      <c r="BI136" s="95">
        <v>0</v>
      </c>
      <c r="BJ136" s="95">
        <v>0</v>
      </c>
      <c r="BK136" s="95">
        <v>0</v>
      </c>
      <c r="BL136" s="95">
        <v>0</v>
      </c>
      <c r="BM136" s="95">
        <v>0</v>
      </c>
      <c r="BN136" s="99" t="s">
        <v>1967</v>
      </c>
      <c r="BO136" s="99" t="s">
        <v>1967</v>
      </c>
      <c r="BP136" s="99" t="s">
        <v>1967</v>
      </c>
      <c r="BQ136" s="99" t="s">
        <v>1967</v>
      </c>
      <c r="BR136" s="99" t="s">
        <v>1967</v>
      </c>
      <c r="BS136" s="99" t="s">
        <v>1967</v>
      </c>
      <c r="BT136" s="99" t="s">
        <v>1967</v>
      </c>
      <c r="BU136" s="99" t="s">
        <v>1967</v>
      </c>
      <c r="BV136" s="99" t="s">
        <v>1967</v>
      </c>
      <c r="BW136" s="99" t="s">
        <v>1967</v>
      </c>
      <c r="BX136" s="99" t="s">
        <v>1967</v>
      </c>
      <c r="BY136" s="99" t="s">
        <v>1967</v>
      </c>
      <c r="BZ136" s="99" t="s">
        <v>1967</v>
      </c>
      <c r="CA136" s="95">
        <v>33575.5</v>
      </c>
      <c r="CB136" s="95">
        <v>0</v>
      </c>
      <c r="CC136" s="95">
        <v>33575.5</v>
      </c>
      <c r="CD136" s="95">
        <v>0</v>
      </c>
      <c r="CE136" s="95">
        <v>0</v>
      </c>
      <c r="CF136" s="95">
        <v>0</v>
      </c>
      <c r="CG136" s="95">
        <v>0</v>
      </c>
      <c r="CH136" s="95">
        <v>0</v>
      </c>
      <c r="CI136" s="95">
        <v>0</v>
      </c>
      <c r="CJ136" s="95">
        <v>0</v>
      </c>
      <c r="CK136" s="95">
        <v>0</v>
      </c>
      <c r="CL136" s="95">
        <v>0</v>
      </c>
      <c r="CM136" s="95">
        <v>0</v>
      </c>
      <c r="CN136" s="95">
        <v>0</v>
      </c>
      <c r="CO136" s="95">
        <v>0</v>
      </c>
      <c r="CP136" s="95">
        <v>0</v>
      </c>
      <c r="CQ136" s="95">
        <v>0</v>
      </c>
      <c r="CR136" s="99" t="s">
        <v>1967</v>
      </c>
      <c r="CS136" s="99" t="s">
        <v>1967</v>
      </c>
      <c r="CT136" s="99" t="s">
        <v>1967</v>
      </c>
      <c r="CU136" s="95">
        <v>0</v>
      </c>
      <c r="CV136" s="95">
        <v>0</v>
      </c>
      <c r="CW136" s="95">
        <v>0</v>
      </c>
      <c r="CX136" s="95">
        <v>0</v>
      </c>
      <c r="CY136" s="95">
        <v>0</v>
      </c>
      <c r="CZ136" s="95">
        <v>0</v>
      </c>
      <c r="DA136" s="99" t="s">
        <v>1967</v>
      </c>
      <c r="DB136" s="99" t="s">
        <v>1967</v>
      </c>
      <c r="DC136" s="99" t="s">
        <v>1967</v>
      </c>
      <c r="DD136" s="95">
        <v>0</v>
      </c>
      <c r="DE136" s="95">
        <v>0</v>
      </c>
      <c r="DF136" s="95">
        <v>0</v>
      </c>
      <c r="DG136" s="95">
        <v>0</v>
      </c>
      <c r="DH136" s="103">
        <v>0</v>
      </c>
    </row>
    <row r="137" spans="1:112" s="89" customFormat="1" ht="15" customHeight="1">
      <c r="A137" s="96" t="s">
        <v>2181</v>
      </c>
      <c r="B137" s="97"/>
      <c r="C137" s="97"/>
      <c r="D137" s="97" t="s">
        <v>2182</v>
      </c>
      <c r="E137" s="95">
        <v>35635041.79</v>
      </c>
      <c r="F137" s="95">
        <v>30447314.49</v>
      </c>
      <c r="G137" s="95">
        <v>10283773.29</v>
      </c>
      <c r="H137" s="95">
        <v>5657239.28</v>
      </c>
      <c r="I137" s="95">
        <v>3614087.22</v>
      </c>
      <c r="J137" s="95">
        <v>512489.27</v>
      </c>
      <c r="K137" s="95">
        <v>1259373.5</v>
      </c>
      <c r="L137" s="95">
        <v>494709.15</v>
      </c>
      <c r="M137" s="95">
        <v>33697.96</v>
      </c>
      <c r="N137" s="95">
        <v>2020035.6</v>
      </c>
      <c r="O137" s="95">
        <v>411806.21</v>
      </c>
      <c r="P137" s="95">
        <v>173591.03</v>
      </c>
      <c r="Q137" s="95">
        <v>3042288</v>
      </c>
      <c r="R137" s="95">
        <v>0</v>
      </c>
      <c r="S137" s="95">
        <v>2944223.98</v>
      </c>
      <c r="T137" s="95">
        <v>1938308.18</v>
      </c>
      <c r="U137" s="95">
        <v>119745.85</v>
      </c>
      <c r="V137" s="95">
        <v>10785.54</v>
      </c>
      <c r="W137" s="95">
        <v>48000</v>
      </c>
      <c r="X137" s="95">
        <v>2169.77</v>
      </c>
      <c r="Y137" s="95">
        <v>11219.43</v>
      </c>
      <c r="Z137" s="95">
        <v>143808.81</v>
      </c>
      <c r="AA137" s="95">
        <v>109579.03</v>
      </c>
      <c r="AB137" s="95">
        <v>233569.14</v>
      </c>
      <c r="AC137" s="95">
        <v>0</v>
      </c>
      <c r="AD137" s="95">
        <v>7224.13</v>
      </c>
      <c r="AE137" s="95">
        <v>0</v>
      </c>
      <c r="AF137" s="95">
        <v>5191.22</v>
      </c>
      <c r="AG137" s="95">
        <v>0</v>
      </c>
      <c r="AH137" s="95">
        <v>0</v>
      </c>
      <c r="AI137" s="95">
        <v>5313.7</v>
      </c>
      <c r="AJ137" s="95">
        <v>0</v>
      </c>
      <c r="AK137" s="95">
        <v>0</v>
      </c>
      <c r="AL137" s="95">
        <v>0</v>
      </c>
      <c r="AM137" s="95">
        <v>0</v>
      </c>
      <c r="AN137" s="95">
        <v>17075</v>
      </c>
      <c r="AO137" s="95">
        <v>30663</v>
      </c>
      <c r="AP137" s="95">
        <v>202963</v>
      </c>
      <c r="AQ137" s="95">
        <v>357627.23</v>
      </c>
      <c r="AR137" s="95">
        <v>428000</v>
      </c>
      <c r="AS137" s="95">
        <v>1463.59</v>
      </c>
      <c r="AT137" s="95">
        <v>0</v>
      </c>
      <c r="AU137" s="95">
        <v>203909.74</v>
      </c>
      <c r="AV137" s="95">
        <v>3249419.12</v>
      </c>
      <c r="AW137" s="95">
        <v>0</v>
      </c>
      <c r="AX137" s="95">
        <v>281661.16</v>
      </c>
      <c r="AY137" s="95">
        <v>0</v>
      </c>
      <c r="AZ137" s="95">
        <v>116664.4</v>
      </c>
      <c r="BA137" s="95">
        <v>2242099.56</v>
      </c>
      <c r="BB137" s="95">
        <v>3500</v>
      </c>
      <c r="BC137" s="95">
        <v>0</v>
      </c>
      <c r="BD137" s="95">
        <v>0</v>
      </c>
      <c r="BE137" s="95">
        <v>531475</v>
      </c>
      <c r="BF137" s="95">
        <v>16419</v>
      </c>
      <c r="BG137" s="95">
        <v>0</v>
      </c>
      <c r="BH137" s="95">
        <v>57600</v>
      </c>
      <c r="BI137" s="95">
        <v>0</v>
      </c>
      <c r="BJ137" s="95">
        <v>0</v>
      </c>
      <c r="BK137" s="95">
        <v>0</v>
      </c>
      <c r="BL137" s="95">
        <v>0</v>
      </c>
      <c r="BM137" s="95">
        <v>0</v>
      </c>
      <c r="BN137" s="99" t="s">
        <v>1967</v>
      </c>
      <c r="BO137" s="99" t="s">
        <v>1967</v>
      </c>
      <c r="BP137" s="99" t="s">
        <v>1967</v>
      </c>
      <c r="BQ137" s="99" t="s">
        <v>1967</v>
      </c>
      <c r="BR137" s="99" t="s">
        <v>1967</v>
      </c>
      <c r="BS137" s="99" t="s">
        <v>1967</v>
      </c>
      <c r="BT137" s="99" t="s">
        <v>1967</v>
      </c>
      <c r="BU137" s="99" t="s">
        <v>1967</v>
      </c>
      <c r="BV137" s="99" t="s">
        <v>1967</v>
      </c>
      <c r="BW137" s="99" t="s">
        <v>1967</v>
      </c>
      <c r="BX137" s="99" t="s">
        <v>1967</v>
      </c>
      <c r="BY137" s="99" t="s">
        <v>1967</v>
      </c>
      <c r="BZ137" s="99" t="s">
        <v>1967</v>
      </c>
      <c r="CA137" s="95">
        <v>0</v>
      </c>
      <c r="CB137" s="95">
        <v>0</v>
      </c>
      <c r="CC137" s="95">
        <v>0</v>
      </c>
      <c r="CD137" s="95">
        <v>0</v>
      </c>
      <c r="CE137" s="95">
        <v>0</v>
      </c>
      <c r="CF137" s="95">
        <v>0</v>
      </c>
      <c r="CG137" s="95">
        <v>0</v>
      </c>
      <c r="CH137" s="95">
        <v>0</v>
      </c>
      <c r="CI137" s="95">
        <v>0</v>
      </c>
      <c r="CJ137" s="95">
        <v>0</v>
      </c>
      <c r="CK137" s="95">
        <v>0</v>
      </c>
      <c r="CL137" s="95">
        <v>0</v>
      </c>
      <c r="CM137" s="95">
        <v>0</v>
      </c>
      <c r="CN137" s="95">
        <v>0</v>
      </c>
      <c r="CO137" s="95">
        <v>0</v>
      </c>
      <c r="CP137" s="95">
        <v>0</v>
      </c>
      <c r="CQ137" s="95">
        <v>0</v>
      </c>
      <c r="CR137" s="99" t="s">
        <v>1967</v>
      </c>
      <c r="CS137" s="99" t="s">
        <v>1967</v>
      </c>
      <c r="CT137" s="99" t="s">
        <v>1967</v>
      </c>
      <c r="CU137" s="95">
        <v>0</v>
      </c>
      <c r="CV137" s="95">
        <v>0</v>
      </c>
      <c r="CW137" s="95">
        <v>0</v>
      </c>
      <c r="CX137" s="95">
        <v>0</v>
      </c>
      <c r="CY137" s="95">
        <v>0</v>
      </c>
      <c r="CZ137" s="95">
        <v>0</v>
      </c>
      <c r="DA137" s="99" t="s">
        <v>1967</v>
      </c>
      <c r="DB137" s="99" t="s">
        <v>1967</v>
      </c>
      <c r="DC137" s="99" t="s">
        <v>1967</v>
      </c>
      <c r="DD137" s="95">
        <v>0</v>
      </c>
      <c r="DE137" s="95">
        <v>0</v>
      </c>
      <c r="DF137" s="95">
        <v>0</v>
      </c>
      <c r="DG137" s="95">
        <v>0</v>
      </c>
      <c r="DH137" s="103">
        <v>0</v>
      </c>
    </row>
    <row r="138" spans="1:112" s="89" customFormat="1" ht="15" customHeight="1">
      <c r="A138" s="96" t="s">
        <v>2183</v>
      </c>
      <c r="B138" s="97"/>
      <c r="C138" s="97"/>
      <c r="D138" s="97" t="s">
        <v>1972</v>
      </c>
      <c r="E138" s="95">
        <v>6796996.72</v>
      </c>
      <c r="F138" s="95">
        <v>5315889.26</v>
      </c>
      <c r="G138" s="95">
        <v>1466916</v>
      </c>
      <c r="H138" s="95">
        <v>1131574</v>
      </c>
      <c r="I138" s="95">
        <v>736814</v>
      </c>
      <c r="J138" s="95">
        <v>0</v>
      </c>
      <c r="K138" s="95">
        <v>0</v>
      </c>
      <c r="L138" s="95">
        <v>0</v>
      </c>
      <c r="M138" s="95">
        <v>0</v>
      </c>
      <c r="N138" s="95">
        <v>528491.95</v>
      </c>
      <c r="O138" s="95">
        <v>144165.41</v>
      </c>
      <c r="P138" s="95">
        <v>48684.76</v>
      </c>
      <c r="Q138" s="95">
        <v>524171</v>
      </c>
      <c r="R138" s="95">
        <v>0</v>
      </c>
      <c r="S138" s="95">
        <v>735072.14</v>
      </c>
      <c r="T138" s="95">
        <v>474729.46</v>
      </c>
      <c r="U138" s="95">
        <v>38977.2</v>
      </c>
      <c r="V138" s="95">
        <v>197.93</v>
      </c>
      <c r="W138" s="95">
        <v>0</v>
      </c>
      <c r="X138" s="95">
        <v>1275</v>
      </c>
      <c r="Y138" s="95">
        <v>38.92</v>
      </c>
      <c r="Z138" s="95">
        <v>5812.67</v>
      </c>
      <c r="AA138" s="95">
        <v>16964.3</v>
      </c>
      <c r="AB138" s="95">
        <v>35695</v>
      </c>
      <c r="AC138" s="95">
        <v>0</v>
      </c>
      <c r="AD138" s="95">
        <v>3512.3</v>
      </c>
      <c r="AE138" s="95">
        <v>0</v>
      </c>
      <c r="AF138" s="95">
        <v>0</v>
      </c>
      <c r="AG138" s="95">
        <v>0</v>
      </c>
      <c r="AH138" s="95">
        <v>0</v>
      </c>
      <c r="AI138" s="95">
        <v>600</v>
      </c>
      <c r="AJ138" s="95">
        <v>0</v>
      </c>
      <c r="AK138" s="95">
        <v>0</v>
      </c>
      <c r="AL138" s="95">
        <v>0</v>
      </c>
      <c r="AM138" s="95">
        <v>0</v>
      </c>
      <c r="AN138" s="95">
        <v>10580</v>
      </c>
      <c r="AO138" s="95">
        <v>5904.5</v>
      </c>
      <c r="AP138" s="95">
        <v>36700</v>
      </c>
      <c r="AQ138" s="95">
        <v>15723.04</v>
      </c>
      <c r="AR138" s="95">
        <v>302000</v>
      </c>
      <c r="AS138" s="95">
        <v>46.6</v>
      </c>
      <c r="AT138" s="95">
        <v>0</v>
      </c>
      <c r="AU138" s="95">
        <v>702</v>
      </c>
      <c r="AV138" s="95">
        <v>1006378</v>
      </c>
      <c r="AW138" s="95">
        <v>0</v>
      </c>
      <c r="AX138" s="95">
        <v>133773.4</v>
      </c>
      <c r="AY138" s="95">
        <v>0</v>
      </c>
      <c r="AZ138" s="95">
        <v>0</v>
      </c>
      <c r="BA138" s="95">
        <v>838579.6</v>
      </c>
      <c r="BB138" s="95">
        <v>0</v>
      </c>
      <c r="BC138" s="95">
        <v>0</v>
      </c>
      <c r="BD138" s="95">
        <v>0</v>
      </c>
      <c r="BE138" s="95">
        <v>28625</v>
      </c>
      <c r="BF138" s="95">
        <v>0</v>
      </c>
      <c r="BG138" s="95">
        <v>0</v>
      </c>
      <c r="BH138" s="95">
        <v>5400</v>
      </c>
      <c r="BI138" s="95">
        <v>0</v>
      </c>
      <c r="BJ138" s="95">
        <v>0</v>
      </c>
      <c r="BK138" s="95">
        <v>0</v>
      </c>
      <c r="BL138" s="95">
        <v>0</v>
      </c>
      <c r="BM138" s="95">
        <v>0</v>
      </c>
      <c r="BN138" s="99" t="s">
        <v>1967</v>
      </c>
      <c r="BO138" s="99" t="s">
        <v>1967</v>
      </c>
      <c r="BP138" s="99" t="s">
        <v>1967</v>
      </c>
      <c r="BQ138" s="99" t="s">
        <v>1967</v>
      </c>
      <c r="BR138" s="99" t="s">
        <v>1967</v>
      </c>
      <c r="BS138" s="99" t="s">
        <v>1967</v>
      </c>
      <c r="BT138" s="99" t="s">
        <v>1967</v>
      </c>
      <c r="BU138" s="99" t="s">
        <v>1967</v>
      </c>
      <c r="BV138" s="99" t="s">
        <v>1967</v>
      </c>
      <c r="BW138" s="99" t="s">
        <v>1967</v>
      </c>
      <c r="BX138" s="99" t="s">
        <v>1967</v>
      </c>
      <c r="BY138" s="99" t="s">
        <v>1967</v>
      </c>
      <c r="BZ138" s="99" t="s">
        <v>1967</v>
      </c>
      <c r="CA138" s="95">
        <v>0</v>
      </c>
      <c r="CB138" s="95">
        <v>0</v>
      </c>
      <c r="CC138" s="95">
        <v>0</v>
      </c>
      <c r="CD138" s="95">
        <v>0</v>
      </c>
      <c r="CE138" s="95">
        <v>0</v>
      </c>
      <c r="CF138" s="95">
        <v>0</v>
      </c>
      <c r="CG138" s="95">
        <v>0</v>
      </c>
      <c r="CH138" s="95">
        <v>0</v>
      </c>
      <c r="CI138" s="95">
        <v>0</v>
      </c>
      <c r="CJ138" s="95">
        <v>0</v>
      </c>
      <c r="CK138" s="95">
        <v>0</v>
      </c>
      <c r="CL138" s="95">
        <v>0</v>
      </c>
      <c r="CM138" s="95">
        <v>0</v>
      </c>
      <c r="CN138" s="95">
        <v>0</v>
      </c>
      <c r="CO138" s="95">
        <v>0</v>
      </c>
      <c r="CP138" s="95">
        <v>0</v>
      </c>
      <c r="CQ138" s="95">
        <v>0</v>
      </c>
      <c r="CR138" s="99" t="s">
        <v>1967</v>
      </c>
      <c r="CS138" s="99" t="s">
        <v>1967</v>
      </c>
      <c r="CT138" s="99" t="s">
        <v>1967</v>
      </c>
      <c r="CU138" s="95">
        <v>0</v>
      </c>
      <c r="CV138" s="95">
        <v>0</v>
      </c>
      <c r="CW138" s="95">
        <v>0</v>
      </c>
      <c r="CX138" s="95">
        <v>0</v>
      </c>
      <c r="CY138" s="95">
        <v>0</v>
      </c>
      <c r="CZ138" s="95">
        <v>0</v>
      </c>
      <c r="DA138" s="99" t="s">
        <v>1967</v>
      </c>
      <c r="DB138" s="99" t="s">
        <v>1967</v>
      </c>
      <c r="DC138" s="99" t="s">
        <v>1967</v>
      </c>
      <c r="DD138" s="95">
        <v>0</v>
      </c>
      <c r="DE138" s="95">
        <v>0</v>
      </c>
      <c r="DF138" s="95">
        <v>0</v>
      </c>
      <c r="DG138" s="95">
        <v>0</v>
      </c>
      <c r="DH138" s="103">
        <v>0</v>
      </c>
    </row>
    <row r="139" spans="1:112" s="89" customFormat="1" ht="15" customHeight="1">
      <c r="A139" s="96" t="s">
        <v>2184</v>
      </c>
      <c r="B139" s="97"/>
      <c r="C139" s="97"/>
      <c r="D139" s="97" t="s">
        <v>1984</v>
      </c>
      <c r="E139" s="95">
        <v>28838045.07</v>
      </c>
      <c r="F139" s="95">
        <v>25131425.23</v>
      </c>
      <c r="G139" s="95">
        <v>8816857.29</v>
      </c>
      <c r="H139" s="95">
        <v>4525665.28</v>
      </c>
      <c r="I139" s="95">
        <v>2877273.22</v>
      </c>
      <c r="J139" s="95">
        <v>512489.27</v>
      </c>
      <c r="K139" s="95">
        <v>1259373.5</v>
      </c>
      <c r="L139" s="95">
        <v>494709.15</v>
      </c>
      <c r="M139" s="95">
        <v>33697.96</v>
      </c>
      <c r="N139" s="95">
        <v>1491543.65</v>
      </c>
      <c r="O139" s="95">
        <v>267640.8</v>
      </c>
      <c r="P139" s="95">
        <v>124906.27</v>
      </c>
      <c r="Q139" s="95">
        <v>2518117</v>
      </c>
      <c r="R139" s="95">
        <v>0</v>
      </c>
      <c r="S139" s="95">
        <v>2209151.84</v>
      </c>
      <c r="T139" s="95">
        <v>1463578.72</v>
      </c>
      <c r="U139" s="95">
        <v>80768.65</v>
      </c>
      <c r="V139" s="95">
        <v>10587.61</v>
      </c>
      <c r="W139" s="95">
        <v>48000</v>
      </c>
      <c r="X139" s="95">
        <v>894.77</v>
      </c>
      <c r="Y139" s="95">
        <v>11180.51</v>
      </c>
      <c r="Z139" s="95">
        <v>137996.14</v>
      </c>
      <c r="AA139" s="95">
        <v>92614.73</v>
      </c>
      <c r="AB139" s="95">
        <v>197874.14</v>
      </c>
      <c r="AC139" s="95">
        <v>0</v>
      </c>
      <c r="AD139" s="95">
        <v>3711.83</v>
      </c>
      <c r="AE139" s="95">
        <v>0</v>
      </c>
      <c r="AF139" s="95">
        <v>5191.22</v>
      </c>
      <c r="AG139" s="95">
        <v>0</v>
      </c>
      <c r="AH139" s="95">
        <v>0</v>
      </c>
      <c r="AI139" s="95">
        <v>4713.7</v>
      </c>
      <c r="AJ139" s="95">
        <v>0</v>
      </c>
      <c r="AK139" s="95">
        <v>0</v>
      </c>
      <c r="AL139" s="95">
        <v>0</v>
      </c>
      <c r="AM139" s="95">
        <v>0</v>
      </c>
      <c r="AN139" s="95">
        <v>6495</v>
      </c>
      <c r="AO139" s="95">
        <v>24758.5</v>
      </c>
      <c r="AP139" s="95">
        <v>166263</v>
      </c>
      <c r="AQ139" s="95">
        <v>341904.19</v>
      </c>
      <c r="AR139" s="95">
        <v>126000</v>
      </c>
      <c r="AS139" s="95">
        <v>1416.99</v>
      </c>
      <c r="AT139" s="95">
        <v>0</v>
      </c>
      <c r="AU139" s="95">
        <v>203207.74</v>
      </c>
      <c r="AV139" s="95">
        <v>2243041.12</v>
      </c>
      <c r="AW139" s="95">
        <v>0</v>
      </c>
      <c r="AX139" s="95">
        <v>147887.76</v>
      </c>
      <c r="AY139" s="95">
        <v>0</v>
      </c>
      <c r="AZ139" s="95">
        <v>116664.4</v>
      </c>
      <c r="BA139" s="95">
        <v>1403519.96</v>
      </c>
      <c r="BB139" s="95">
        <v>3500</v>
      </c>
      <c r="BC139" s="95">
        <v>0</v>
      </c>
      <c r="BD139" s="95">
        <v>0</v>
      </c>
      <c r="BE139" s="95">
        <v>502850</v>
      </c>
      <c r="BF139" s="95">
        <v>16419</v>
      </c>
      <c r="BG139" s="95">
        <v>0</v>
      </c>
      <c r="BH139" s="95">
        <v>52200</v>
      </c>
      <c r="BI139" s="95">
        <v>0</v>
      </c>
      <c r="BJ139" s="95">
        <v>0</v>
      </c>
      <c r="BK139" s="95">
        <v>0</v>
      </c>
      <c r="BL139" s="95">
        <v>0</v>
      </c>
      <c r="BM139" s="95">
        <v>0</v>
      </c>
      <c r="BN139" s="99" t="s">
        <v>1967</v>
      </c>
      <c r="BO139" s="99" t="s">
        <v>1967</v>
      </c>
      <c r="BP139" s="99" t="s">
        <v>1967</v>
      </c>
      <c r="BQ139" s="99" t="s">
        <v>1967</v>
      </c>
      <c r="BR139" s="99" t="s">
        <v>1967</v>
      </c>
      <c r="BS139" s="99" t="s">
        <v>1967</v>
      </c>
      <c r="BT139" s="99" t="s">
        <v>1967</v>
      </c>
      <c r="BU139" s="99" t="s">
        <v>1967</v>
      </c>
      <c r="BV139" s="99" t="s">
        <v>1967</v>
      </c>
      <c r="BW139" s="99" t="s">
        <v>1967</v>
      </c>
      <c r="BX139" s="99" t="s">
        <v>1967</v>
      </c>
      <c r="BY139" s="99" t="s">
        <v>1967</v>
      </c>
      <c r="BZ139" s="99" t="s">
        <v>1967</v>
      </c>
      <c r="CA139" s="95">
        <v>0</v>
      </c>
      <c r="CB139" s="95">
        <v>0</v>
      </c>
      <c r="CC139" s="95">
        <v>0</v>
      </c>
      <c r="CD139" s="95">
        <v>0</v>
      </c>
      <c r="CE139" s="95">
        <v>0</v>
      </c>
      <c r="CF139" s="95">
        <v>0</v>
      </c>
      <c r="CG139" s="95">
        <v>0</v>
      </c>
      <c r="CH139" s="95">
        <v>0</v>
      </c>
      <c r="CI139" s="95">
        <v>0</v>
      </c>
      <c r="CJ139" s="95">
        <v>0</v>
      </c>
      <c r="CK139" s="95">
        <v>0</v>
      </c>
      <c r="CL139" s="95">
        <v>0</v>
      </c>
      <c r="CM139" s="95">
        <v>0</v>
      </c>
      <c r="CN139" s="95">
        <v>0</v>
      </c>
      <c r="CO139" s="95">
        <v>0</v>
      </c>
      <c r="CP139" s="95">
        <v>0</v>
      </c>
      <c r="CQ139" s="95">
        <v>0</v>
      </c>
      <c r="CR139" s="99" t="s">
        <v>1967</v>
      </c>
      <c r="CS139" s="99" t="s">
        <v>1967</v>
      </c>
      <c r="CT139" s="99" t="s">
        <v>1967</v>
      </c>
      <c r="CU139" s="95">
        <v>0</v>
      </c>
      <c r="CV139" s="95">
        <v>0</v>
      </c>
      <c r="CW139" s="95">
        <v>0</v>
      </c>
      <c r="CX139" s="95">
        <v>0</v>
      </c>
      <c r="CY139" s="95">
        <v>0</v>
      </c>
      <c r="CZ139" s="95">
        <v>0</v>
      </c>
      <c r="DA139" s="99" t="s">
        <v>1967</v>
      </c>
      <c r="DB139" s="99" t="s">
        <v>1967</v>
      </c>
      <c r="DC139" s="99" t="s">
        <v>1967</v>
      </c>
      <c r="DD139" s="95">
        <v>0</v>
      </c>
      <c r="DE139" s="95">
        <v>0</v>
      </c>
      <c r="DF139" s="95">
        <v>0</v>
      </c>
      <c r="DG139" s="95">
        <v>0</v>
      </c>
      <c r="DH139" s="103">
        <v>0</v>
      </c>
    </row>
    <row r="140" spans="1:112" s="89" customFormat="1" ht="15" customHeight="1">
      <c r="A140" s="96" t="s">
        <v>2185</v>
      </c>
      <c r="B140" s="97"/>
      <c r="C140" s="97"/>
      <c r="D140" s="97" t="s">
        <v>2186</v>
      </c>
      <c r="E140" s="95">
        <v>7077778.59</v>
      </c>
      <c r="F140" s="95">
        <v>6339795.55</v>
      </c>
      <c r="G140" s="95">
        <v>2529516.42</v>
      </c>
      <c r="H140" s="95">
        <v>251631.5</v>
      </c>
      <c r="I140" s="95">
        <v>525483.75</v>
      </c>
      <c r="J140" s="95">
        <v>105742.8</v>
      </c>
      <c r="K140" s="95">
        <v>290005</v>
      </c>
      <c r="L140" s="95">
        <v>62907.06</v>
      </c>
      <c r="M140" s="95">
        <v>0</v>
      </c>
      <c r="N140" s="95">
        <v>82743.29</v>
      </c>
      <c r="O140" s="95">
        <v>70076.25</v>
      </c>
      <c r="P140" s="95">
        <v>413805.98</v>
      </c>
      <c r="Q140" s="95">
        <v>551768</v>
      </c>
      <c r="R140" s="95">
        <v>0</v>
      </c>
      <c r="S140" s="95">
        <v>1456115.5</v>
      </c>
      <c r="T140" s="95">
        <v>635718.84</v>
      </c>
      <c r="U140" s="95">
        <v>150629.67</v>
      </c>
      <c r="V140" s="95">
        <v>0</v>
      </c>
      <c r="W140" s="95">
        <v>0</v>
      </c>
      <c r="X140" s="95">
        <v>1994</v>
      </c>
      <c r="Y140" s="95">
        <v>2000</v>
      </c>
      <c r="Z140" s="95">
        <v>12220.82</v>
      </c>
      <c r="AA140" s="95">
        <v>24935.16</v>
      </c>
      <c r="AB140" s="95">
        <v>6505</v>
      </c>
      <c r="AC140" s="95">
        <v>0</v>
      </c>
      <c r="AD140" s="95">
        <v>1590</v>
      </c>
      <c r="AE140" s="95">
        <v>0</v>
      </c>
      <c r="AF140" s="95">
        <v>0</v>
      </c>
      <c r="AG140" s="95">
        <v>0</v>
      </c>
      <c r="AH140" s="95">
        <v>0</v>
      </c>
      <c r="AI140" s="95">
        <v>2050</v>
      </c>
      <c r="AJ140" s="95">
        <v>0</v>
      </c>
      <c r="AK140" s="95">
        <v>0</v>
      </c>
      <c r="AL140" s="95">
        <v>0</v>
      </c>
      <c r="AM140" s="95">
        <v>0</v>
      </c>
      <c r="AN140" s="95">
        <v>0</v>
      </c>
      <c r="AO140" s="95">
        <v>52500</v>
      </c>
      <c r="AP140" s="95">
        <v>57040</v>
      </c>
      <c r="AQ140" s="95">
        <v>90195</v>
      </c>
      <c r="AR140" s="95">
        <v>139000</v>
      </c>
      <c r="AS140" s="95">
        <v>42000</v>
      </c>
      <c r="AT140" s="95">
        <v>0</v>
      </c>
      <c r="AU140" s="95">
        <v>53059.19</v>
      </c>
      <c r="AV140" s="95">
        <v>97368.7</v>
      </c>
      <c r="AW140" s="95">
        <v>0</v>
      </c>
      <c r="AX140" s="95">
        <v>30342</v>
      </c>
      <c r="AY140" s="95">
        <v>0</v>
      </c>
      <c r="AZ140" s="95">
        <v>0</v>
      </c>
      <c r="BA140" s="95">
        <v>30264.2</v>
      </c>
      <c r="BB140" s="95">
        <v>100</v>
      </c>
      <c r="BC140" s="95">
        <v>0</v>
      </c>
      <c r="BD140" s="95">
        <v>0</v>
      </c>
      <c r="BE140" s="95">
        <v>31475</v>
      </c>
      <c r="BF140" s="95">
        <v>0</v>
      </c>
      <c r="BG140" s="95">
        <v>0</v>
      </c>
      <c r="BH140" s="95">
        <v>5187.5</v>
      </c>
      <c r="BI140" s="95">
        <v>0</v>
      </c>
      <c r="BJ140" s="95">
        <v>0</v>
      </c>
      <c r="BK140" s="95">
        <v>0</v>
      </c>
      <c r="BL140" s="95">
        <v>0</v>
      </c>
      <c r="BM140" s="95">
        <v>0</v>
      </c>
      <c r="BN140" s="99" t="s">
        <v>1967</v>
      </c>
      <c r="BO140" s="99" t="s">
        <v>1967</v>
      </c>
      <c r="BP140" s="99" t="s">
        <v>1967</v>
      </c>
      <c r="BQ140" s="99" t="s">
        <v>1967</v>
      </c>
      <c r="BR140" s="99" t="s">
        <v>1967</v>
      </c>
      <c r="BS140" s="99" t="s">
        <v>1967</v>
      </c>
      <c r="BT140" s="99" t="s">
        <v>1967</v>
      </c>
      <c r="BU140" s="99" t="s">
        <v>1967</v>
      </c>
      <c r="BV140" s="99" t="s">
        <v>1967</v>
      </c>
      <c r="BW140" s="99" t="s">
        <v>1967</v>
      </c>
      <c r="BX140" s="99" t="s">
        <v>1967</v>
      </c>
      <c r="BY140" s="99" t="s">
        <v>1967</v>
      </c>
      <c r="BZ140" s="99" t="s">
        <v>1967</v>
      </c>
      <c r="CA140" s="95">
        <v>4895.5</v>
      </c>
      <c r="CB140" s="95">
        <v>0</v>
      </c>
      <c r="CC140" s="95">
        <v>4895.5</v>
      </c>
      <c r="CD140" s="95">
        <v>0</v>
      </c>
      <c r="CE140" s="95">
        <v>0</v>
      </c>
      <c r="CF140" s="95">
        <v>0</v>
      </c>
      <c r="CG140" s="95">
        <v>0</v>
      </c>
      <c r="CH140" s="95">
        <v>0</v>
      </c>
      <c r="CI140" s="95">
        <v>0</v>
      </c>
      <c r="CJ140" s="95">
        <v>0</v>
      </c>
      <c r="CK140" s="95">
        <v>0</v>
      </c>
      <c r="CL140" s="95">
        <v>0</v>
      </c>
      <c r="CM140" s="95">
        <v>0</v>
      </c>
      <c r="CN140" s="95">
        <v>0</v>
      </c>
      <c r="CO140" s="95">
        <v>0</v>
      </c>
      <c r="CP140" s="95">
        <v>0</v>
      </c>
      <c r="CQ140" s="95">
        <v>0</v>
      </c>
      <c r="CR140" s="99" t="s">
        <v>1967</v>
      </c>
      <c r="CS140" s="99" t="s">
        <v>1967</v>
      </c>
      <c r="CT140" s="99" t="s">
        <v>1967</v>
      </c>
      <c r="CU140" s="95">
        <v>0</v>
      </c>
      <c r="CV140" s="95">
        <v>0</v>
      </c>
      <c r="CW140" s="95">
        <v>0</v>
      </c>
      <c r="CX140" s="95">
        <v>0</v>
      </c>
      <c r="CY140" s="95">
        <v>0</v>
      </c>
      <c r="CZ140" s="95">
        <v>0</v>
      </c>
      <c r="DA140" s="99" t="s">
        <v>1967</v>
      </c>
      <c r="DB140" s="99" t="s">
        <v>1967</v>
      </c>
      <c r="DC140" s="99" t="s">
        <v>1967</v>
      </c>
      <c r="DD140" s="95">
        <v>0</v>
      </c>
      <c r="DE140" s="95">
        <v>0</v>
      </c>
      <c r="DF140" s="95">
        <v>0</v>
      </c>
      <c r="DG140" s="95">
        <v>0</v>
      </c>
      <c r="DH140" s="103">
        <v>0</v>
      </c>
    </row>
    <row r="141" spans="1:112" s="89" customFormat="1" ht="15" customHeight="1">
      <c r="A141" s="96" t="s">
        <v>2187</v>
      </c>
      <c r="B141" s="97"/>
      <c r="C141" s="97"/>
      <c r="D141" s="97" t="s">
        <v>1972</v>
      </c>
      <c r="E141" s="95">
        <v>2255602.05</v>
      </c>
      <c r="F141" s="95">
        <v>2063687.8</v>
      </c>
      <c r="G141" s="95">
        <v>1103034</v>
      </c>
      <c r="H141" s="95">
        <v>14025</v>
      </c>
      <c r="I141" s="95">
        <v>235190</v>
      </c>
      <c r="J141" s="95">
        <v>0</v>
      </c>
      <c r="K141" s="95">
        <v>0</v>
      </c>
      <c r="L141" s="95">
        <v>0</v>
      </c>
      <c r="M141" s="95">
        <v>0</v>
      </c>
      <c r="N141" s="95">
        <v>0</v>
      </c>
      <c r="O141" s="95">
        <v>0</v>
      </c>
      <c r="P141" s="95">
        <v>157578.8</v>
      </c>
      <c r="Q141" s="95">
        <v>203010</v>
      </c>
      <c r="R141" s="95">
        <v>0</v>
      </c>
      <c r="S141" s="95">
        <v>350850</v>
      </c>
      <c r="T141" s="95">
        <v>169518.75</v>
      </c>
      <c r="U141" s="95">
        <v>36454.5</v>
      </c>
      <c r="V141" s="95">
        <v>0</v>
      </c>
      <c r="W141" s="95">
        <v>0</v>
      </c>
      <c r="X141" s="95">
        <v>0</v>
      </c>
      <c r="Y141" s="95">
        <v>0</v>
      </c>
      <c r="Z141" s="95">
        <v>0</v>
      </c>
      <c r="AA141" s="95">
        <v>3000</v>
      </c>
      <c r="AB141" s="95">
        <v>0</v>
      </c>
      <c r="AC141" s="95">
        <v>0</v>
      </c>
      <c r="AD141" s="95">
        <v>0</v>
      </c>
      <c r="AE141" s="95">
        <v>0</v>
      </c>
      <c r="AF141" s="95">
        <v>0</v>
      </c>
      <c r="AG141" s="95">
        <v>0</v>
      </c>
      <c r="AH141" s="95">
        <v>0</v>
      </c>
      <c r="AI141" s="95">
        <v>1150</v>
      </c>
      <c r="AJ141" s="95">
        <v>0</v>
      </c>
      <c r="AK141" s="95">
        <v>0</v>
      </c>
      <c r="AL141" s="95">
        <v>0</v>
      </c>
      <c r="AM141" s="95">
        <v>0</v>
      </c>
      <c r="AN141" s="95">
        <v>0</v>
      </c>
      <c r="AO141" s="95">
        <v>2500</v>
      </c>
      <c r="AP141" s="95">
        <v>15600</v>
      </c>
      <c r="AQ141" s="95">
        <v>25595</v>
      </c>
      <c r="AR141" s="95">
        <v>84000</v>
      </c>
      <c r="AS141" s="95">
        <v>0</v>
      </c>
      <c r="AT141" s="95">
        <v>0</v>
      </c>
      <c r="AU141" s="95">
        <v>1219.25</v>
      </c>
      <c r="AV141" s="95">
        <v>17500</v>
      </c>
      <c r="AW141" s="95">
        <v>0</v>
      </c>
      <c r="AX141" s="95">
        <v>7500</v>
      </c>
      <c r="AY141" s="95">
        <v>0</v>
      </c>
      <c r="AZ141" s="95">
        <v>0</v>
      </c>
      <c r="BA141" s="95">
        <v>10000</v>
      </c>
      <c r="BB141" s="95">
        <v>0</v>
      </c>
      <c r="BC141" s="95">
        <v>0</v>
      </c>
      <c r="BD141" s="95">
        <v>0</v>
      </c>
      <c r="BE141" s="95">
        <v>0</v>
      </c>
      <c r="BF141" s="95">
        <v>0</v>
      </c>
      <c r="BG141" s="95">
        <v>0</v>
      </c>
      <c r="BH141" s="95">
        <v>0</v>
      </c>
      <c r="BI141" s="95">
        <v>0</v>
      </c>
      <c r="BJ141" s="95">
        <v>0</v>
      </c>
      <c r="BK141" s="95">
        <v>0</v>
      </c>
      <c r="BL141" s="95">
        <v>0</v>
      </c>
      <c r="BM141" s="95">
        <v>0</v>
      </c>
      <c r="BN141" s="99" t="s">
        <v>1967</v>
      </c>
      <c r="BO141" s="99" t="s">
        <v>1967</v>
      </c>
      <c r="BP141" s="99" t="s">
        <v>1967</v>
      </c>
      <c r="BQ141" s="99" t="s">
        <v>1967</v>
      </c>
      <c r="BR141" s="99" t="s">
        <v>1967</v>
      </c>
      <c r="BS141" s="99" t="s">
        <v>1967</v>
      </c>
      <c r="BT141" s="99" t="s">
        <v>1967</v>
      </c>
      <c r="BU141" s="99" t="s">
        <v>1967</v>
      </c>
      <c r="BV141" s="99" t="s">
        <v>1967</v>
      </c>
      <c r="BW141" s="99" t="s">
        <v>1967</v>
      </c>
      <c r="BX141" s="99" t="s">
        <v>1967</v>
      </c>
      <c r="BY141" s="99" t="s">
        <v>1967</v>
      </c>
      <c r="BZ141" s="99" t="s">
        <v>1967</v>
      </c>
      <c r="CA141" s="95">
        <v>4895.5</v>
      </c>
      <c r="CB141" s="95">
        <v>0</v>
      </c>
      <c r="CC141" s="95">
        <v>4895.5</v>
      </c>
      <c r="CD141" s="95">
        <v>0</v>
      </c>
      <c r="CE141" s="95">
        <v>0</v>
      </c>
      <c r="CF141" s="95">
        <v>0</v>
      </c>
      <c r="CG141" s="95">
        <v>0</v>
      </c>
      <c r="CH141" s="95">
        <v>0</v>
      </c>
      <c r="CI141" s="95">
        <v>0</v>
      </c>
      <c r="CJ141" s="95">
        <v>0</v>
      </c>
      <c r="CK141" s="95">
        <v>0</v>
      </c>
      <c r="CL141" s="95">
        <v>0</v>
      </c>
      <c r="CM141" s="95">
        <v>0</v>
      </c>
      <c r="CN141" s="95">
        <v>0</v>
      </c>
      <c r="CO141" s="95">
        <v>0</v>
      </c>
      <c r="CP141" s="95">
        <v>0</v>
      </c>
      <c r="CQ141" s="95">
        <v>0</v>
      </c>
      <c r="CR141" s="99" t="s">
        <v>1967</v>
      </c>
      <c r="CS141" s="99" t="s">
        <v>1967</v>
      </c>
      <c r="CT141" s="99" t="s">
        <v>1967</v>
      </c>
      <c r="CU141" s="95">
        <v>0</v>
      </c>
      <c r="CV141" s="95">
        <v>0</v>
      </c>
      <c r="CW141" s="95">
        <v>0</v>
      </c>
      <c r="CX141" s="95">
        <v>0</v>
      </c>
      <c r="CY141" s="95">
        <v>0</v>
      </c>
      <c r="CZ141" s="95">
        <v>0</v>
      </c>
      <c r="DA141" s="99" t="s">
        <v>1967</v>
      </c>
      <c r="DB141" s="99" t="s">
        <v>1967</v>
      </c>
      <c r="DC141" s="99" t="s">
        <v>1967</v>
      </c>
      <c r="DD141" s="95">
        <v>0</v>
      </c>
      <c r="DE141" s="95">
        <v>0</v>
      </c>
      <c r="DF141" s="95">
        <v>0</v>
      </c>
      <c r="DG141" s="95">
        <v>0</v>
      </c>
      <c r="DH141" s="103">
        <v>0</v>
      </c>
    </row>
    <row r="142" spans="1:112" s="89" customFormat="1" ht="15" customHeight="1">
      <c r="A142" s="96" t="s">
        <v>2188</v>
      </c>
      <c r="B142" s="97"/>
      <c r="C142" s="97"/>
      <c r="D142" s="97" t="s">
        <v>2189</v>
      </c>
      <c r="E142" s="95">
        <v>4822176.54</v>
      </c>
      <c r="F142" s="95">
        <v>4276107.75</v>
      </c>
      <c r="G142" s="95">
        <v>1426482.42</v>
      </c>
      <c r="H142" s="95">
        <v>237606.5</v>
      </c>
      <c r="I142" s="95">
        <v>290293.75</v>
      </c>
      <c r="J142" s="95">
        <v>105742.8</v>
      </c>
      <c r="K142" s="95">
        <v>290005</v>
      </c>
      <c r="L142" s="95">
        <v>62907.06</v>
      </c>
      <c r="M142" s="95">
        <v>0</v>
      </c>
      <c r="N142" s="95">
        <v>82743.29</v>
      </c>
      <c r="O142" s="95">
        <v>70076.25</v>
      </c>
      <c r="P142" s="95">
        <v>256227.18</v>
      </c>
      <c r="Q142" s="95">
        <v>348758</v>
      </c>
      <c r="R142" s="95">
        <v>0</v>
      </c>
      <c r="S142" s="95">
        <v>1105265.5</v>
      </c>
      <c r="T142" s="95">
        <v>466200.09</v>
      </c>
      <c r="U142" s="95">
        <v>114175.17</v>
      </c>
      <c r="V142" s="95">
        <v>0</v>
      </c>
      <c r="W142" s="95">
        <v>0</v>
      </c>
      <c r="X142" s="95">
        <v>1994</v>
      </c>
      <c r="Y142" s="95">
        <v>2000</v>
      </c>
      <c r="Z142" s="95">
        <v>12220.82</v>
      </c>
      <c r="AA142" s="95">
        <v>21935.16</v>
      </c>
      <c r="AB142" s="95">
        <v>6505</v>
      </c>
      <c r="AC142" s="95">
        <v>0</v>
      </c>
      <c r="AD142" s="95">
        <v>1590</v>
      </c>
      <c r="AE142" s="95">
        <v>0</v>
      </c>
      <c r="AF142" s="95">
        <v>0</v>
      </c>
      <c r="AG142" s="95">
        <v>0</v>
      </c>
      <c r="AH142" s="95">
        <v>0</v>
      </c>
      <c r="AI142" s="95">
        <v>900</v>
      </c>
      <c r="AJ142" s="95">
        <v>0</v>
      </c>
      <c r="AK142" s="95">
        <v>0</v>
      </c>
      <c r="AL142" s="95">
        <v>0</v>
      </c>
      <c r="AM142" s="95">
        <v>0</v>
      </c>
      <c r="AN142" s="95">
        <v>0</v>
      </c>
      <c r="AO142" s="95">
        <v>50000</v>
      </c>
      <c r="AP142" s="95">
        <v>41440</v>
      </c>
      <c r="AQ142" s="95">
        <v>64600</v>
      </c>
      <c r="AR142" s="95">
        <v>55000</v>
      </c>
      <c r="AS142" s="95">
        <v>42000</v>
      </c>
      <c r="AT142" s="95">
        <v>0</v>
      </c>
      <c r="AU142" s="95">
        <v>51839.94</v>
      </c>
      <c r="AV142" s="95">
        <v>79868.7</v>
      </c>
      <c r="AW142" s="95">
        <v>0</v>
      </c>
      <c r="AX142" s="95">
        <v>22842</v>
      </c>
      <c r="AY142" s="95">
        <v>0</v>
      </c>
      <c r="AZ142" s="95">
        <v>0</v>
      </c>
      <c r="BA142" s="95">
        <v>20264.2</v>
      </c>
      <c r="BB142" s="95">
        <v>100</v>
      </c>
      <c r="BC142" s="95">
        <v>0</v>
      </c>
      <c r="BD142" s="95">
        <v>0</v>
      </c>
      <c r="BE142" s="95">
        <v>31475</v>
      </c>
      <c r="BF142" s="95">
        <v>0</v>
      </c>
      <c r="BG142" s="95">
        <v>0</v>
      </c>
      <c r="BH142" s="95">
        <v>5187.5</v>
      </c>
      <c r="BI142" s="95">
        <v>0</v>
      </c>
      <c r="BJ142" s="95">
        <v>0</v>
      </c>
      <c r="BK142" s="95">
        <v>0</v>
      </c>
      <c r="BL142" s="95">
        <v>0</v>
      </c>
      <c r="BM142" s="95">
        <v>0</v>
      </c>
      <c r="BN142" s="99" t="s">
        <v>1967</v>
      </c>
      <c r="BO142" s="99" t="s">
        <v>1967</v>
      </c>
      <c r="BP142" s="99" t="s">
        <v>1967</v>
      </c>
      <c r="BQ142" s="99" t="s">
        <v>1967</v>
      </c>
      <c r="BR142" s="99" t="s">
        <v>1967</v>
      </c>
      <c r="BS142" s="99" t="s">
        <v>1967</v>
      </c>
      <c r="BT142" s="99" t="s">
        <v>1967</v>
      </c>
      <c r="BU142" s="99" t="s">
        <v>1967</v>
      </c>
      <c r="BV142" s="99" t="s">
        <v>1967</v>
      </c>
      <c r="BW142" s="99" t="s">
        <v>1967</v>
      </c>
      <c r="BX142" s="99" t="s">
        <v>1967</v>
      </c>
      <c r="BY142" s="99" t="s">
        <v>1967</v>
      </c>
      <c r="BZ142" s="99" t="s">
        <v>1967</v>
      </c>
      <c r="CA142" s="95">
        <v>0</v>
      </c>
      <c r="CB142" s="95">
        <v>0</v>
      </c>
      <c r="CC142" s="95">
        <v>0</v>
      </c>
      <c r="CD142" s="95">
        <v>0</v>
      </c>
      <c r="CE142" s="95">
        <v>0</v>
      </c>
      <c r="CF142" s="95">
        <v>0</v>
      </c>
      <c r="CG142" s="95">
        <v>0</v>
      </c>
      <c r="CH142" s="95">
        <v>0</v>
      </c>
      <c r="CI142" s="95">
        <v>0</v>
      </c>
      <c r="CJ142" s="95">
        <v>0</v>
      </c>
      <c r="CK142" s="95">
        <v>0</v>
      </c>
      <c r="CL142" s="95">
        <v>0</v>
      </c>
      <c r="CM142" s="95">
        <v>0</v>
      </c>
      <c r="CN142" s="95">
        <v>0</v>
      </c>
      <c r="CO142" s="95">
        <v>0</v>
      </c>
      <c r="CP142" s="95">
        <v>0</v>
      </c>
      <c r="CQ142" s="95">
        <v>0</v>
      </c>
      <c r="CR142" s="99" t="s">
        <v>1967</v>
      </c>
      <c r="CS142" s="99" t="s">
        <v>1967</v>
      </c>
      <c r="CT142" s="99" t="s">
        <v>1967</v>
      </c>
      <c r="CU142" s="95">
        <v>0</v>
      </c>
      <c r="CV142" s="95">
        <v>0</v>
      </c>
      <c r="CW142" s="95">
        <v>0</v>
      </c>
      <c r="CX142" s="95">
        <v>0</v>
      </c>
      <c r="CY142" s="95">
        <v>0</v>
      </c>
      <c r="CZ142" s="95">
        <v>0</v>
      </c>
      <c r="DA142" s="99" t="s">
        <v>1967</v>
      </c>
      <c r="DB142" s="99" t="s">
        <v>1967</v>
      </c>
      <c r="DC142" s="99" t="s">
        <v>1967</v>
      </c>
      <c r="DD142" s="95">
        <v>0</v>
      </c>
      <c r="DE142" s="95">
        <v>0</v>
      </c>
      <c r="DF142" s="95">
        <v>0</v>
      </c>
      <c r="DG142" s="95">
        <v>0</v>
      </c>
      <c r="DH142" s="103">
        <v>0</v>
      </c>
    </row>
    <row r="143" spans="1:112" s="89" customFormat="1" ht="15" customHeight="1">
      <c r="A143" s="96" t="s">
        <v>2190</v>
      </c>
      <c r="B143" s="97"/>
      <c r="C143" s="97"/>
      <c r="D143" s="97" t="s">
        <v>2191</v>
      </c>
      <c r="E143" s="95">
        <v>8957879.83</v>
      </c>
      <c r="F143" s="95">
        <v>7845005.87</v>
      </c>
      <c r="G143" s="95">
        <v>1897430</v>
      </c>
      <c r="H143" s="95">
        <v>996690</v>
      </c>
      <c r="I143" s="95">
        <v>1440983</v>
      </c>
      <c r="J143" s="95">
        <v>112079.5</v>
      </c>
      <c r="K143" s="95">
        <v>763395</v>
      </c>
      <c r="L143" s="95">
        <v>67.4</v>
      </c>
      <c r="M143" s="95">
        <v>39609.52</v>
      </c>
      <c r="N143" s="95">
        <v>537422.69</v>
      </c>
      <c r="O143" s="95">
        <v>121064.73</v>
      </c>
      <c r="P143" s="95">
        <v>21132.63</v>
      </c>
      <c r="Q143" s="95">
        <v>695910</v>
      </c>
      <c r="R143" s="95">
        <v>0</v>
      </c>
      <c r="S143" s="95">
        <v>1219221.4</v>
      </c>
      <c r="T143" s="95">
        <v>702889.97</v>
      </c>
      <c r="U143" s="95">
        <v>47478.6</v>
      </c>
      <c r="V143" s="95">
        <v>0</v>
      </c>
      <c r="W143" s="95">
        <v>0</v>
      </c>
      <c r="X143" s="95">
        <v>670</v>
      </c>
      <c r="Y143" s="95">
        <v>0</v>
      </c>
      <c r="Z143" s="95">
        <v>31120.3</v>
      </c>
      <c r="AA143" s="95">
        <v>18170.33</v>
      </c>
      <c r="AB143" s="95">
        <v>129860</v>
      </c>
      <c r="AC143" s="95">
        <v>0</v>
      </c>
      <c r="AD143" s="95">
        <v>441</v>
      </c>
      <c r="AE143" s="95">
        <v>0</v>
      </c>
      <c r="AF143" s="95">
        <v>100000</v>
      </c>
      <c r="AG143" s="95">
        <v>43.06</v>
      </c>
      <c r="AH143" s="95">
        <v>0</v>
      </c>
      <c r="AI143" s="95">
        <v>2480</v>
      </c>
      <c r="AJ143" s="95">
        <v>0</v>
      </c>
      <c r="AK143" s="95">
        <v>320</v>
      </c>
      <c r="AL143" s="95">
        <v>0</v>
      </c>
      <c r="AM143" s="95">
        <v>0</v>
      </c>
      <c r="AN143" s="95">
        <v>3000</v>
      </c>
      <c r="AO143" s="95">
        <v>21830.5</v>
      </c>
      <c r="AP143" s="95">
        <v>46900</v>
      </c>
      <c r="AQ143" s="95">
        <v>82658.5</v>
      </c>
      <c r="AR143" s="95">
        <v>217917.68</v>
      </c>
      <c r="AS143" s="95">
        <v>0</v>
      </c>
      <c r="AT143" s="95">
        <v>0</v>
      </c>
      <c r="AU143" s="95">
        <v>0</v>
      </c>
      <c r="AV143" s="95">
        <v>381303.99</v>
      </c>
      <c r="AW143" s="95">
        <v>0</v>
      </c>
      <c r="AX143" s="95">
        <v>84720.75</v>
      </c>
      <c r="AY143" s="95">
        <v>0</v>
      </c>
      <c r="AZ143" s="95">
        <v>173940</v>
      </c>
      <c r="BA143" s="95">
        <v>83900</v>
      </c>
      <c r="BB143" s="95">
        <v>0</v>
      </c>
      <c r="BC143" s="95">
        <v>0</v>
      </c>
      <c r="BD143" s="95">
        <v>0</v>
      </c>
      <c r="BE143" s="95">
        <v>38743.24</v>
      </c>
      <c r="BF143" s="95">
        <v>0</v>
      </c>
      <c r="BG143" s="95">
        <v>0</v>
      </c>
      <c r="BH143" s="95">
        <v>0</v>
      </c>
      <c r="BI143" s="95">
        <v>0</v>
      </c>
      <c r="BJ143" s="95">
        <v>0</v>
      </c>
      <c r="BK143" s="95">
        <v>0</v>
      </c>
      <c r="BL143" s="95">
        <v>0</v>
      </c>
      <c r="BM143" s="95">
        <v>0</v>
      </c>
      <c r="BN143" s="99" t="s">
        <v>1967</v>
      </c>
      <c r="BO143" s="99" t="s">
        <v>1967</v>
      </c>
      <c r="BP143" s="99" t="s">
        <v>1967</v>
      </c>
      <c r="BQ143" s="99" t="s">
        <v>1967</v>
      </c>
      <c r="BR143" s="99" t="s">
        <v>1967</v>
      </c>
      <c r="BS143" s="99" t="s">
        <v>1967</v>
      </c>
      <c r="BT143" s="99" t="s">
        <v>1967</v>
      </c>
      <c r="BU143" s="99" t="s">
        <v>1967</v>
      </c>
      <c r="BV143" s="99" t="s">
        <v>1967</v>
      </c>
      <c r="BW143" s="99" t="s">
        <v>1967</v>
      </c>
      <c r="BX143" s="99" t="s">
        <v>1967</v>
      </c>
      <c r="BY143" s="99" t="s">
        <v>1967</v>
      </c>
      <c r="BZ143" s="99" t="s">
        <v>1967</v>
      </c>
      <c r="CA143" s="95">
        <v>28680</v>
      </c>
      <c r="CB143" s="95">
        <v>0</v>
      </c>
      <c r="CC143" s="95">
        <v>28680</v>
      </c>
      <c r="CD143" s="95">
        <v>0</v>
      </c>
      <c r="CE143" s="95">
        <v>0</v>
      </c>
      <c r="CF143" s="95">
        <v>0</v>
      </c>
      <c r="CG143" s="95">
        <v>0</v>
      </c>
      <c r="CH143" s="95">
        <v>0</v>
      </c>
      <c r="CI143" s="95">
        <v>0</v>
      </c>
      <c r="CJ143" s="95">
        <v>0</v>
      </c>
      <c r="CK143" s="95">
        <v>0</v>
      </c>
      <c r="CL143" s="95">
        <v>0</v>
      </c>
      <c r="CM143" s="95">
        <v>0</v>
      </c>
      <c r="CN143" s="95">
        <v>0</v>
      </c>
      <c r="CO143" s="95">
        <v>0</v>
      </c>
      <c r="CP143" s="95">
        <v>0</v>
      </c>
      <c r="CQ143" s="95">
        <v>0</v>
      </c>
      <c r="CR143" s="99" t="s">
        <v>1967</v>
      </c>
      <c r="CS143" s="99" t="s">
        <v>1967</v>
      </c>
      <c r="CT143" s="99" t="s">
        <v>1967</v>
      </c>
      <c r="CU143" s="95">
        <v>0</v>
      </c>
      <c r="CV143" s="95">
        <v>0</v>
      </c>
      <c r="CW143" s="95">
        <v>0</v>
      </c>
      <c r="CX143" s="95">
        <v>0</v>
      </c>
      <c r="CY143" s="95">
        <v>0</v>
      </c>
      <c r="CZ143" s="95">
        <v>0</v>
      </c>
      <c r="DA143" s="99" t="s">
        <v>1967</v>
      </c>
      <c r="DB143" s="99" t="s">
        <v>1967</v>
      </c>
      <c r="DC143" s="99" t="s">
        <v>1967</v>
      </c>
      <c r="DD143" s="95">
        <v>0</v>
      </c>
      <c r="DE143" s="95">
        <v>0</v>
      </c>
      <c r="DF143" s="95">
        <v>0</v>
      </c>
      <c r="DG143" s="95">
        <v>0</v>
      </c>
      <c r="DH143" s="103">
        <v>0</v>
      </c>
    </row>
    <row r="144" spans="1:112" s="89" customFormat="1" ht="15" customHeight="1">
      <c r="A144" s="96" t="s">
        <v>2192</v>
      </c>
      <c r="B144" s="97"/>
      <c r="C144" s="97"/>
      <c r="D144" s="97" t="s">
        <v>1972</v>
      </c>
      <c r="E144" s="95">
        <v>3361221.09</v>
      </c>
      <c r="F144" s="95">
        <v>2916359.97</v>
      </c>
      <c r="G144" s="95">
        <v>748861</v>
      </c>
      <c r="H144" s="95">
        <v>667436</v>
      </c>
      <c r="I144" s="95">
        <v>606154</v>
      </c>
      <c r="J144" s="95">
        <v>0</v>
      </c>
      <c r="K144" s="95">
        <v>0</v>
      </c>
      <c r="L144" s="95">
        <v>0</v>
      </c>
      <c r="M144" s="95">
        <v>39609.52</v>
      </c>
      <c r="N144" s="95">
        <v>158050.91</v>
      </c>
      <c r="O144" s="95">
        <v>29545</v>
      </c>
      <c r="P144" s="95">
        <v>1651.54</v>
      </c>
      <c r="Q144" s="95">
        <v>262087</v>
      </c>
      <c r="R144" s="95">
        <v>0</v>
      </c>
      <c r="S144" s="95">
        <v>402965</v>
      </c>
      <c r="T144" s="95">
        <v>172728.33</v>
      </c>
      <c r="U144" s="95">
        <v>17107.6</v>
      </c>
      <c r="V144" s="95">
        <v>0</v>
      </c>
      <c r="W144" s="95">
        <v>0</v>
      </c>
      <c r="X144" s="95">
        <v>475</v>
      </c>
      <c r="Y144" s="95">
        <v>0</v>
      </c>
      <c r="Z144" s="95">
        <v>0</v>
      </c>
      <c r="AA144" s="95">
        <v>5150.33</v>
      </c>
      <c r="AB144" s="95">
        <v>17540</v>
      </c>
      <c r="AC144" s="95">
        <v>0</v>
      </c>
      <c r="AD144" s="95">
        <v>0</v>
      </c>
      <c r="AE144" s="95">
        <v>0</v>
      </c>
      <c r="AF144" s="95">
        <v>0</v>
      </c>
      <c r="AG144" s="95">
        <v>43.06</v>
      </c>
      <c r="AH144" s="95">
        <v>0</v>
      </c>
      <c r="AI144" s="95">
        <v>1580</v>
      </c>
      <c r="AJ144" s="95">
        <v>0</v>
      </c>
      <c r="AK144" s="95">
        <v>0</v>
      </c>
      <c r="AL144" s="95">
        <v>0</v>
      </c>
      <c r="AM144" s="95">
        <v>0</v>
      </c>
      <c r="AN144" s="95">
        <v>0</v>
      </c>
      <c r="AO144" s="95">
        <v>0</v>
      </c>
      <c r="AP144" s="95">
        <v>18400</v>
      </c>
      <c r="AQ144" s="95">
        <v>28433</v>
      </c>
      <c r="AR144" s="95">
        <v>83999.34</v>
      </c>
      <c r="AS144" s="95">
        <v>0</v>
      </c>
      <c r="AT144" s="95">
        <v>0</v>
      </c>
      <c r="AU144" s="95">
        <v>0</v>
      </c>
      <c r="AV144" s="95">
        <v>252932.79</v>
      </c>
      <c r="AW144" s="95">
        <v>0</v>
      </c>
      <c r="AX144" s="95">
        <v>6524.55</v>
      </c>
      <c r="AY144" s="95">
        <v>0</v>
      </c>
      <c r="AZ144" s="95">
        <v>173940</v>
      </c>
      <c r="BA144" s="95">
        <v>50600</v>
      </c>
      <c r="BB144" s="95">
        <v>0</v>
      </c>
      <c r="BC144" s="95">
        <v>0</v>
      </c>
      <c r="BD144" s="95">
        <v>0</v>
      </c>
      <c r="BE144" s="95">
        <v>21868.24</v>
      </c>
      <c r="BF144" s="95">
        <v>0</v>
      </c>
      <c r="BG144" s="95">
        <v>0</v>
      </c>
      <c r="BH144" s="95">
        <v>0</v>
      </c>
      <c r="BI144" s="95">
        <v>0</v>
      </c>
      <c r="BJ144" s="95">
        <v>0</v>
      </c>
      <c r="BK144" s="95">
        <v>0</v>
      </c>
      <c r="BL144" s="95">
        <v>0</v>
      </c>
      <c r="BM144" s="95">
        <v>0</v>
      </c>
      <c r="BN144" s="99" t="s">
        <v>1967</v>
      </c>
      <c r="BO144" s="99" t="s">
        <v>1967</v>
      </c>
      <c r="BP144" s="99" t="s">
        <v>1967</v>
      </c>
      <c r="BQ144" s="99" t="s">
        <v>1967</v>
      </c>
      <c r="BR144" s="99" t="s">
        <v>1967</v>
      </c>
      <c r="BS144" s="99" t="s">
        <v>1967</v>
      </c>
      <c r="BT144" s="99" t="s">
        <v>1967</v>
      </c>
      <c r="BU144" s="99" t="s">
        <v>1967</v>
      </c>
      <c r="BV144" s="99" t="s">
        <v>1967</v>
      </c>
      <c r="BW144" s="99" t="s">
        <v>1967</v>
      </c>
      <c r="BX144" s="99" t="s">
        <v>1967</v>
      </c>
      <c r="BY144" s="99" t="s">
        <v>1967</v>
      </c>
      <c r="BZ144" s="99" t="s">
        <v>1967</v>
      </c>
      <c r="CA144" s="95">
        <v>19200</v>
      </c>
      <c r="CB144" s="95">
        <v>0</v>
      </c>
      <c r="CC144" s="95">
        <v>19200</v>
      </c>
      <c r="CD144" s="95">
        <v>0</v>
      </c>
      <c r="CE144" s="95">
        <v>0</v>
      </c>
      <c r="CF144" s="95">
        <v>0</v>
      </c>
      <c r="CG144" s="95">
        <v>0</v>
      </c>
      <c r="CH144" s="95">
        <v>0</v>
      </c>
      <c r="CI144" s="95">
        <v>0</v>
      </c>
      <c r="CJ144" s="95">
        <v>0</v>
      </c>
      <c r="CK144" s="95">
        <v>0</v>
      </c>
      <c r="CL144" s="95">
        <v>0</v>
      </c>
      <c r="CM144" s="95">
        <v>0</v>
      </c>
      <c r="CN144" s="95">
        <v>0</v>
      </c>
      <c r="CO144" s="95">
        <v>0</v>
      </c>
      <c r="CP144" s="95">
        <v>0</v>
      </c>
      <c r="CQ144" s="95">
        <v>0</v>
      </c>
      <c r="CR144" s="99" t="s">
        <v>1967</v>
      </c>
      <c r="CS144" s="99" t="s">
        <v>1967</v>
      </c>
      <c r="CT144" s="99" t="s">
        <v>1967</v>
      </c>
      <c r="CU144" s="95">
        <v>0</v>
      </c>
      <c r="CV144" s="95">
        <v>0</v>
      </c>
      <c r="CW144" s="95">
        <v>0</v>
      </c>
      <c r="CX144" s="95">
        <v>0</v>
      </c>
      <c r="CY144" s="95">
        <v>0</v>
      </c>
      <c r="CZ144" s="95">
        <v>0</v>
      </c>
      <c r="DA144" s="99" t="s">
        <v>1967</v>
      </c>
      <c r="DB144" s="99" t="s">
        <v>1967</v>
      </c>
      <c r="DC144" s="99" t="s">
        <v>1967</v>
      </c>
      <c r="DD144" s="95">
        <v>0</v>
      </c>
      <c r="DE144" s="95">
        <v>0</v>
      </c>
      <c r="DF144" s="95">
        <v>0</v>
      </c>
      <c r="DG144" s="95">
        <v>0</v>
      </c>
      <c r="DH144" s="103">
        <v>0</v>
      </c>
    </row>
    <row r="145" spans="1:112" s="89" customFormat="1" ht="15" customHeight="1">
      <c r="A145" s="96" t="s">
        <v>2193</v>
      </c>
      <c r="B145" s="97"/>
      <c r="C145" s="97"/>
      <c r="D145" s="97" t="s">
        <v>2194</v>
      </c>
      <c r="E145" s="95">
        <v>5596658.74</v>
      </c>
      <c r="F145" s="95">
        <v>4928645.9</v>
      </c>
      <c r="G145" s="95">
        <v>1148569</v>
      </c>
      <c r="H145" s="95">
        <v>329254</v>
      </c>
      <c r="I145" s="95">
        <v>834829</v>
      </c>
      <c r="J145" s="95">
        <v>112079.5</v>
      </c>
      <c r="K145" s="95">
        <v>763395</v>
      </c>
      <c r="L145" s="95">
        <v>67.4</v>
      </c>
      <c r="M145" s="95">
        <v>0</v>
      </c>
      <c r="N145" s="95">
        <v>379371.78</v>
      </c>
      <c r="O145" s="95">
        <v>91519.73</v>
      </c>
      <c r="P145" s="95">
        <v>19481.09</v>
      </c>
      <c r="Q145" s="95">
        <v>433823</v>
      </c>
      <c r="R145" s="95">
        <v>0</v>
      </c>
      <c r="S145" s="95">
        <v>816256.4</v>
      </c>
      <c r="T145" s="95">
        <v>530161.64</v>
      </c>
      <c r="U145" s="95">
        <v>30371</v>
      </c>
      <c r="V145" s="95">
        <v>0</v>
      </c>
      <c r="W145" s="95">
        <v>0</v>
      </c>
      <c r="X145" s="95">
        <v>195</v>
      </c>
      <c r="Y145" s="95">
        <v>0</v>
      </c>
      <c r="Z145" s="95">
        <v>31120.3</v>
      </c>
      <c r="AA145" s="95">
        <v>13020</v>
      </c>
      <c r="AB145" s="95">
        <v>112320</v>
      </c>
      <c r="AC145" s="95">
        <v>0</v>
      </c>
      <c r="AD145" s="95">
        <v>441</v>
      </c>
      <c r="AE145" s="95">
        <v>0</v>
      </c>
      <c r="AF145" s="95">
        <v>100000</v>
      </c>
      <c r="AG145" s="95">
        <v>0</v>
      </c>
      <c r="AH145" s="95">
        <v>0</v>
      </c>
      <c r="AI145" s="95">
        <v>900</v>
      </c>
      <c r="AJ145" s="95">
        <v>0</v>
      </c>
      <c r="AK145" s="95">
        <v>320</v>
      </c>
      <c r="AL145" s="95">
        <v>0</v>
      </c>
      <c r="AM145" s="95">
        <v>0</v>
      </c>
      <c r="AN145" s="95">
        <v>3000</v>
      </c>
      <c r="AO145" s="95">
        <v>21830.5</v>
      </c>
      <c r="AP145" s="95">
        <v>28500</v>
      </c>
      <c r="AQ145" s="95">
        <v>54225.5</v>
      </c>
      <c r="AR145" s="95">
        <v>133918.34</v>
      </c>
      <c r="AS145" s="95">
        <v>0</v>
      </c>
      <c r="AT145" s="95">
        <v>0</v>
      </c>
      <c r="AU145" s="95">
        <v>0</v>
      </c>
      <c r="AV145" s="95">
        <v>128371.2</v>
      </c>
      <c r="AW145" s="95">
        <v>0</v>
      </c>
      <c r="AX145" s="95">
        <v>78196.2</v>
      </c>
      <c r="AY145" s="95">
        <v>0</v>
      </c>
      <c r="AZ145" s="95">
        <v>0</v>
      </c>
      <c r="BA145" s="95">
        <v>33300</v>
      </c>
      <c r="BB145" s="95">
        <v>0</v>
      </c>
      <c r="BC145" s="95">
        <v>0</v>
      </c>
      <c r="BD145" s="95">
        <v>0</v>
      </c>
      <c r="BE145" s="95">
        <v>16875</v>
      </c>
      <c r="BF145" s="95">
        <v>0</v>
      </c>
      <c r="BG145" s="95">
        <v>0</v>
      </c>
      <c r="BH145" s="95">
        <v>0</v>
      </c>
      <c r="BI145" s="95">
        <v>0</v>
      </c>
      <c r="BJ145" s="95">
        <v>0</v>
      </c>
      <c r="BK145" s="95">
        <v>0</v>
      </c>
      <c r="BL145" s="95">
        <v>0</v>
      </c>
      <c r="BM145" s="95">
        <v>0</v>
      </c>
      <c r="BN145" s="99" t="s">
        <v>1967</v>
      </c>
      <c r="BO145" s="99" t="s">
        <v>1967</v>
      </c>
      <c r="BP145" s="99" t="s">
        <v>1967</v>
      </c>
      <c r="BQ145" s="99" t="s">
        <v>1967</v>
      </c>
      <c r="BR145" s="99" t="s">
        <v>1967</v>
      </c>
      <c r="BS145" s="99" t="s">
        <v>1967</v>
      </c>
      <c r="BT145" s="99" t="s">
        <v>1967</v>
      </c>
      <c r="BU145" s="99" t="s">
        <v>1967</v>
      </c>
      <c r="BV145" s="99" t="s">
        <v>1967</v>
      </c>
      <c r="BW145" s="99" t="s">
        <v>1967</v>
      </c>
      <c r="BX145" s="99" t="s">
        <v>1967</v>
      </c>
      <c r="BY145" s="99" t="s">
        <v>1967</v>
      </c>
      <c r="BZ145" s="99" t="s">
        <v>1967</v>
      </c>
      <c r="CA145" s="95">
        <v>9480</v>
      </c>
      <c r="CB145" s="95">
        <v>0</v>
      </c>
      <c r="CC145" s="95">
        <v>9480</v>
      </c>
      <c r="CD145" s="95">
        <v>0</v>
      </c>
      <c r="CE145" s="95">
        <v>0</v>
      </c>
      <c r="CF145" s="95">
        <v>0</v>
      </c>
      <c r="CG145" s="95">
        <v>0</v>
      </c>
      <c r="CH145" s="95">
        <v>0</v>
      </c>
      <c r="CI145" s="95">
        <v>0</v>
      </c>
      <c r="CJ145" s="95">
        <v>0</v>
      </c>
      <c r="CK145" s="95">
        <v>0</v>
      </c>
      <c r="CL145" s="95">
        <v>0</v>
      </c>
      <c r="CM145" s="95">
        <v>0</v>
      </c>
      <c r="CN145" s="95">
        <v>0</v>
      </c>
      <c r="CO145" s="95">
        <v>0</v>
      </c>
      <c r="CP145" s="95">
        <v>0</v>
      </c>
      <c r="CQ145" s="95">
        <v>0</v>
      </c>
      <c r="CR145" s="99" t="s">
        <v>1967</v>
      </c>
      <c r="CS145" s="99" t="s">
        <v>1967</v>
      </c>
      <c r="CT145" s="99" t="s">
        <v>1967</v>
      </c>
      <c r="CU145" s="95">
        <v>0</v>
      </c>
      <c r="CV145" s="95">
        <v>0</v>
      </c>
      <c r="CW145" s="95">
        <v>0</v>
      </c>
      <c r="CX145" s="95">
        <v>0</v>
      </c>
      <c r="CY145" s="95">
        <v>0</v>
      </c>
      <c r="CZ145" s="95">
        <v>0</v>
      </c>
      <c r="DA145" s="99" t="s">
        <v>1967</v>
      </c>
      <c r="DB145" s="99" t="s">
        <v>1967</v>
      </c>
      <c r="DC145" s="99" t="s">
        <v>1967</v>
      </c>
      <c r="DD145" s="95">
        <v>0</v>
      </c>
      <c r="DE145" s="95">
        <v>0</v>
      </c>
      <c r="DF145" s="95">
        <v>0</v>
      </c>
      <c r="DG145" s="95">
        <v>0</v>
      </c>
      <c r="DH145" s="103">
        <v>0</v>
      </c>
    </row>
    <row r="146" spans="1:112" s="89" customFormat="1" ht="15" customHeight="1">
      <c r="A146" s="96" t="s">
        <v>2195</v>
      </c>
      <c r="B146" s="97"/>
      <c r="C146" s="97"/>
      <c r="D146" s="97" t="s">
        <v>2196</v>
      </c>
      <c r="E146" s="95">
        <v>21600</v>
      </c>
      <c r="F146" s="95">
        <v>21600</v>
      </c>
      <c r="G146" s="95">
        <v>0</v>
      </c>
      <c r="H146" s="95">
        <v>0</v>
      </c>
      <c r="I146" s="95">
        <v>0</v>
      </c>
      <c r="J146" s="95">
        <v>0</v>
      </c>
      <c r="K146" s="95">
        <v>0</v>
      </c>
      <c r="L146" s="95">
        <v>0</v>
      </c>
      <c r="M146" s="95">
        <v>0</v>
      </c>
      <c r="N146" s="95">
        <v>0</v>
      </c>
      <c r="O146" s="95">
        <v>0</v>
      </c>
      <c r="P146" s="95">
        <v>0</v>
      </c>
      <c r="Q146" s="95">
        <v>0</v>
      </c>
      <c r="R146" s="95">
        <v>0</v>
      </c>
      <c r="S146" s="95">
        <v>21600</v>
      </c>
      <c r="T146" s="95">
        <v>0</v>
      </c>
      <c r="U146" s="95">
        <v>0</v>
      </c>
      <c r="V146" s="95">
        <v>0</v>
      </c>
      <c r="W146" s="95">
        <v>0</v>
      </c>
      <c r="X146" s="95">
        <v>0</v>
      </c>
      <c r="Y146" s="95">
        <v>0</v>
      </c>
      <c r="Z146" s="95">
        <v>0</v>
      </c>
      <c r="AA146" s="95">
        <v>0</v>
      </c>
      <c r="AB146" s="95">
        <v>0</v>
      </c>
      <c r="AC146" s="95">
        <v>0</v>
      </c>
      <c r="AD146" s="95">
        <v>0</v>
      </c>
      <c r="AE146" s="95">
        <v>0</v>
      </c>
      <c r="AF146" s="95">
        <v>0</v>
      </c>
      <c r="AG146" s="95">
        <v>0</v>
      </c>
      <c r="AH146" s="95">
        <v>0</v>
      </c>
      <c r="AI146" s="95">
        <v>0</v>
      </c>
      <c r="AJ146" s="95">
        <v>0</v>
      </c>
      <c r="AK146" s="95">
        <v>0</v>
      </c>
      <c r="AL146" s="95">
        <v>0</v>
      </c>
      <c r="AM146" s="95">
        <v>0</v>
      </c>
      <c r="AN146" s="95">
        <v>0</v>
      </c>
      <c r="AO146" s="95">
        <v>0</v>
      </c>
      <c r="AP146" s="95">
        <v>0</v>
      </c>
      <c r="AQ146" s="95">
        <v>0</v>
      </c>
      <c r="AR146" s="95">
        <v>0</v>
      </c>
      <c r="AS146" s="95">
        <v>0</v>
      </c>
      <c r="AT146" s="95">
        <v>0</v>
      </c>
      <c r="AU146" s="95">
        <v>0</v>
      </c>
      <c r="AV146" s="95">
        <v>0</v>
      </c>
      <c r="AW146" s="95">
        <v>0</v>
      </c>
      <c r="AX146" s="95">
        <v>0</v>
      </c>
      <c r="AY146" s="95">
        <v>0</v>
      </c>
      <c r="AZ146" s="95">
        <v>0</v>
      </c>
      <c r="BA146" s="95">
        <v>0</v>
      </c>
      <c r="BB146" s="95">
        <v>0</v>
      </c>
      <c r="BC146" s="95">
        <v>0</v>
      </c>
      <c r="BD146" s="95">
        <v>0</v>
      </c>
      <c r="BE146" s="95">
        <v>0</v>
      </c>
      <c r="BF146" s="95">
        <v>0</v>
      </c>
      <c r="BG146" s="95">
        <v>0</v>
      </c>
      <c r="BH146" s="95">
        <v>0</v>
      </c>
      <c r="BI146" s="95">
        <v>0</v>
      </c>
      <c r="BJ146" s="95">
        <v>0</v>
      </c>
      <c r="BK146" s="95">
        <v>0</v>
      </c>
      <c r="BL146" s="95">
        <v>0</v>
      </c>
      <c r="BM146" s="95">
        <v>0</v>
      </c>
      <c r="BN146" s="99" t="s">
        <v>1967</v>
      </c>
      <c r="BO146" s="99" t="s">
        <v>1967</v>
      </c>
      <c r="BP146" s="99" t="s">
        <v>1967</v>
      </c>
      <c r="BQ146" s="99" t="s">
        <v>1967</v>
      </c>
      <c r="BR146" s="99" t="s">
        <v>1967</v>
      </c>
      <c r="BS146" s="99" t="s">
        <v>1967</v>
      </c>
      <c r="BT146" s="99" t="s">
        <v>1967</v>
      </c>
      <c r="BU146" s="99" t="s">
        <v>1967</v>
      </c>
      <c r="BV146" s="99" t="s">
        <v>1967</v>
      </c>
      <c r="BW146" s="99" t="s">
        <v>1967</v>
      </c>
      <c r="BX146" s="99" t="s">
        <v>1967</v>
      </c>
      <c r="BY146" s="99" t="s">
        <v>1967</v>
      </c>
      <c r="BZ146" s="99" t="s">
        <v>1967</v>
      </c>
      <c r="CA146" s="95">
        <v>0</v>
      </c>
      <c r="CB146" s="95">
        <v>0</v>
      </c>
      <c r="CC146" s="95">
        <v>0</v>
      </c>
      <c r="CD146" s="95">
        <v>0</v>
      </c>
      <c r="CE146" s="95">
        <v>0</v>
      </c>
      <c r="CF146" s="95">
        <v>0</v>
      </c>
      <c r="CG146" s="95">
        <v>0</v>
      </c>
      <c r="CH146" s="95">
        <v>0</v>
      </c>
      <c r="CI146" s="95">
        <v>0</v>
      </c>
      <c r="CJ146" s="95">
        <v>0</v>
      </c>
      <c r="CK146" s="95">
        <v>0</v>
      </c>
      <c r="CL146" s="95">
        <v>0</v>
      </c>
      <c r="CM146" s="95">
        <v>0</v>
      </c>
      <c r="CN146" s="95">
        <v>0</v>
      </c>
      <c r="CO146" s="95">
        <v>0</v>
      </c>
      <c r="CP146" s="95">
        <v>0</v>
      </c>
      <c r="CQ146" s="95">
        <v>0</v>
      </c>
      <c r="CR146" s="99" t="s">
        <v>1967</v>
      </c>
      <c r="CS146" s="99" t="s">
        <v>1967</v>
      </c>
      <c r="CT146" s="99" t="s">
        <v>1967</v>
      </c>
      <c r="CU146" s="95">
        <v>0</v>
      </c>
      <c r="CV146" s="95">
        <v>0</v>
      </c>
      <c r="CW146" s="95">
        <v>0</v>
      </c>
      <c r="CX146" s="95">
        <v>0</v>
      </c>
      <c r="CY146" s="95">
        <v>0</v>
      </c>
      <c r="CZ146" s="95">
        <v>0</v>
      </c>
      <c r="DA146" s="99" t="s">
        <v>1967</v>
      </c>
      <c r="DB146" s="99" t="s">
        <v>1967</v>
      </c>
      <c r="DC146" s="99" t="s">
        <v>1967</v>
      </c>
      <c r="DD146" s="95">
        <v>0</v>
      </c>
      <c r="DE146" s="95">
        <v>0</v>
      </c>
      <c r="DF146" s="95">
        <v>0</v>
      </c>
      <c r="DG146" s="95">
        <v>0</v>
      </c>
      <c r="DH146" s="103">
        <v>0</v>
      </c>
    </row>
    <row r="147" spans="1:112" s="89" customFormat="1" ht="15" customHeight="1">
      <c r="A147" s="96" t="s">
        <v>2197</v>
      </c>
      <c r="B147" s="97"/>
      <c r="C147" s="97"/>
      <c r="D147" s="97" t="s">
        <v>2198</v>
      </c>
      <c r="E147" s="95">
        <v>21600</v>
      </c>
      <c r="F147" s="95">
        <v>21600</v>
      </c>
      <c r="G147" s="95">
        <v>0</v>
      </c>
      <c r="H147" s="95">
        <v>0</v>
      </c>
      <c r="I147" s="95">
        <v>0</v>
      </c>
      <c r="J147" s="95">
        <v>0</v>
      </c>
      <c r="K147" s="95">
        <v>0</v>
      </c>
      <c r="L147" s="95">
        <v>0</v>
      </c>
      <c r="M147" s="95">
        <v>0</v>
      </c>
      <c r="N147" s="95">
        <v>0</v>
      </c>
      <c r="O147" s="95">
        <v>0</v>
      </c>
      <c r="P147" s="95">
        <v>0</v>
      </c>
      <c r="Q147" s="95">
        <v>0</v>
      </c>
      <c r="R147" s="95">
        <v>0</v>
      </c>
      <c r="S147" s="95">
        <v>21600</v>
      </c>
      <c r="T147" s="95">
        <v>0</v>
      </c>
      <c r="U147" s="95">
        <v>0</v>
      </c>
      <c r="V147" s="95">
        <v>0</v>
      </c>
      <c r="W147" s="95">
        <v>0</v>
      </c>
      <c r="X147" s="95">
        <v>0</v>
      </c>
      <c r="Y147" s="95">
        <v>0</v>
      </c>
      <c r="Z147" s="95">
        <v>0</v>
      </c>
      <c r="AA147" s="95">
        <v>0</v>
      </c>
      <c r="AB147" s="95">
        <v>0</v>
      </c>
      <c r="AC147" s="95">
        <v>0</v>
      </c>
      <c r="AD147" s="95">
        <v>0</v>
      </c>
      <c r="AE147" s="95">
        <v>0</v>
      </c>
      <c r="AF147" s="95">
        <v>0</v>
      </c>
      <c r="AG147" s="95">
        <v>0</v>
      </c>
      <c r="AH147" s="95">
        <v>0</v>
      </c>
      <c r="AI147" s="95">
        <v>0</v>
      </c>
      <c r="AJ147" s="95">
        <v>0</v>
      </c>
      <c r="AK147" s="95">
        <v>0</v>
      </c>
      <c r="AL147" s="95">
        <v>0</v>
      </c>
      <c r="AM147" s="95">
        <v>0</v>
      </c>
      <c r="AN147" s="95">
        <v>0</v>
      </c>
      <c r="AO147" s="95">
        <v>0</v>
      </c>
      <c r="AP147" s="95">
        <v>0</v>
      </c>
      <c r="AQ147" s="95">
        <v>0</v>
      </c>
      <c r="AR147" s="95">
        <v>0</v>
      </c>
      <c r="AS147" s="95">
        <v>0</v>
      </c>
      <c r="AT147" s="95">
        <v>0</v>
      </c>
      <c r="AU147" s="95">
        <v>0</v>
      </c>
      <c r="AV147" s="95">
        <v>0</v>
      </c>
      <c r="AW147" s="95">
        <v>0</v>
      </c>
      <c r="AX147" s="95">
        <v>0</v>
      </c>
      <c r="AY147" s="95">
        <v>0</v>
      </c>
      <c r="AZ147" s="95">
        <v>0</v>
      </c>
      <c r="BA147" s="95">
        <v>0</v>
      </c>
      <c r="BB147" s="95">
        <v>0</v>
      </c>
      <c r="BC147" s="95">
        <v>0</v>
      </c>
      <c r="BD147" s="95">
        <v>0</v>
      </c>
      <c r="BE147" s="95">
        <v>0</v>
      </c>
      <c r="BF147" s="95">
        <v>0</v>
      </c>
      <c r="BG147" s="95">
        <v>0</v>
      </c>
      <c r="BH147" s="95">
        <v>0</v>
      </c>
      <c r="BI147" s="95">
        <v>0</v>
      </c>
      <c r="BJ147" s="95">
        <v>0</v>
      </c>
      <c r="BK147" s="95">
        <v>0</v>
      </c>
      <c r="BL147" s="95">
        <v>0</v>
      </c>
      <c r="BM147" s="95">
        <v>0</v>
      </c>
      <c r="BN147" s="99" t="s">
        <v>1967</v>
      </c>
      <c r="BO147" s="99" t="s">
        <v>1967</v>
      </c>
      <c r="BP147" s="99" t="s">
        <v>1967</v>
      </c>
      <c r="BQ147" s="99" t="s">
        <v>1967</v>
      </c>
      <c r="BR147" s="99" t="s">
        <v>1967</v>
      </c>
      <c r="BS147" s="99" t="s">
        <v>1967</v>
      </c>
      <c r="BT147" s="99" t="s">
        <v>1967</v>
      </c>
      <c r="BU147" s="99" t="s">
        <v>1967</v>
      </c>
      <c r="BV147" s="99" t="s">
        <v>1967</v>
      </c>
      <c r="BW147" s="99" t="s">
        <v>1967</v>
      </c>
      <c r="BX147" s="99" t="s">
        <v>1967</v>
      </c>
      <c r="BY147" s="99" t="s">
        <v>1967</v>
      </c>
      <c r="BZ147" s="99" t="s">
        <v>1967</v>
      </c>
      <c r="CA147" s="95">
        <v>0</v>
      </c>
      <c r="CB147" s="95">
        <v>0</v>
      </c>
      <c r="CC147" s="95">
        <v>0</v>
      </c>
      <c r="CD147" s="95">
        <v>0</v>
      </c>
      <c r="CE147" s="95">
        <v>0</v>
      </c>
      <c r="CF147" s="95">
        <v>0</v>
      </c>
      <c r="CG147" s="95">
        <v>0</v>
      </c>
      <c r="CH147" s="95">
        <v>0</v>
      </c>
      <c r="CI147" s="95">
        <v>0</v>
      </c>
      <c r="CJ147" s="95">
        <v>0</v>
      </c>
      <c r="CK147" s="95">
        <v>0</v>
      </c>
      <c r="CL147" s="95">
        <v>0</v>
      </c>
      <c r="CM147" s="95">
        <v>0</v>
      </c>
      <c r="CN147" s="95">
        <v>0</v>
      </c>
      <c r="CO147" s="95">
        <v>0</v>
      </c>
      <c r="CP147" s="95">
        <v>0</v>
      </c>
      <c r="CQ147" s="95">
        <v>0</v>
      </c>
      <c r="CR147" s="99" t="s">
        <v>1967</v>
      </c>
      <c r="CS147" s="99" t="s">
        <v>1967</v>
      </c>
      <c r="CT147" s="99" t="s">
        <v>1967</v>
      </c>
      <c r="CU147" s="95">
        <v>0</v>
      </c>
      <c r="CV147" s="95">
        <v>0</v>
      </c>
      <c r="CW147" s="95">
        <v>0</v>
      </c>
      <c r="CX147" s="95">
        <v>0</v>
      </c>
      <c r="CY147" s="95">
        <v>0</v>
      </c>
      <c r="CZ147" s="95">
        <v>0</v>
      </c>
      <c r="DA147" s="99" t="s">
        <v>1967</v>
      </c>
      <c r="DB147" s="99" t="s">
        <v>1967</v>
      </c>
      <c r="DC147" s="99" t="s">
        <v>1967</v>
      </c>
      <c r="DD147" s="95">
        <v>0</v>
      </c>
      <c r="DE147" s="95">
        <v>0</v>
      </c>
      <c r="DF147" s="95">
        <v>0</v>
      </c>
      <c r="DG147" s="95">
        <v>0</v>
      </c>
      <c r="DH147" s="103">
        <v>0</v>
      </c>
    </row>
    <row r="148" spans="1:112" s="89" customFormat="1" ht="15" customHeight="1">
      <c r="A148" s="96" t="s">
        <v>2199</v>
      </c>
      <c r="B148" s="97"/>
      <c r="C148" s="97"/>
      <c r="D148" s="97" t="s">
        <v>1448</v>
      </c>
      <c r="E148" s="95">
        <v>2832784.35</v>
      </c>
      <c r="F148" s="95">
        <v>2332677.66</v>
      </c>
      <c r="G148" s="95">
        <v>636038.88</v>
      </c>
      <c r="H148" s="95">
        <v>402558</v>
      </c>
      <c r="I148" s="95">
        <v>302886</v>
      </c>
      <c r="J148" s="95">
        <v>0</v>
      </c>
      <c r="K148" s="95">
        <v>219715</v>
      </c>
      <c r="L148" s="95">
        <v>44911.53</v>
      </c>
      <c r="M148" s="95">
        <v>6797.2</v>
      </c>
      <c r="N148" s="95">
        <v>185294.62</v>
      </c>
      <c r="O148" s="95">
        <v>27557.16</v>
      </c>
      <c r="P148" s="95">
        <v>9670.27</v>
      </c>
      <c r="Q148" s="95">
        <v>247165</v>
      </c>
      <c r="R148" s="95">
        <v>0</v>
      </c>
      <c r="S148" s="95">
        <v>250084</v>
      </c>
      <c r="T148" s="95">
        <v>201822.69</v>
      </c>
      <c r="U148" s="95">
        <v>14149.3</v>
      </c>
      <c r="V148" s="95">
        <v>0</v>
      </c>
      <c r="W148" s="95">
        <v>0</v>
      </c>
      <c r="X148" s="95">
        <v>1307.63</v>
      </c>
      <c r="Y148" s="95">
        <v>0</v>
      </c>
      <c r="Z148" s="95">
        <v>0</v>
      </c>
      <c r="AA148" s="95">
        <v>7305.76</v>
      </c>
      <c r="AB148" s="95">
        <v>0</v>
      </c>
      <c r="AC148" s="95">
        <v>0</v>
      </c>
      <c r="AD148" s="95">
        <v>880</v>
      </c>
      <c r="AE148" s="95">
        <v>0</v>
      </c>
      <c r="AF148" s="95">
        <v>0</v>
      </c>
      <c r="AG148" s="95">
        <v>0</v>
      </c>
      <c r="AH148" s="95">
        <v>0</v>
      </c>
      <c r="AI148" s="95">
        <v>1290</v>
      </c>
      <c r="AJ148" s="95">
        <v>0</v>
      </c>
      <c r="AK148" s="95">
        <v>0</v>
      </c>
      <c r="AL148" s="95">
        <v>0</v>
      </c>
      <c r="AM148" s="95">
        <v>0</v>
      </c>
      <c r="AN148" s="95">
        <v>0</v>
      </c>
      <c r="AO148" s="95">
        <v>0</v>
      </c>
      <c r="AP148" s="95">
        <v>15000</v>
      </c>
      <c r="AQ148" s="95">
        <v>25700</v>
      </c>
      <c r="AR148" s="95">
        <v>123970</v>
      </c>
      <c r="AS148" s="95">
        <v>10000</v>
      </c>
      <c r="AT148" s="95">
        <v>0</v>
      </c>
      <c r="AU148" s="95">
        <v>2220</v>
      </c>
      <c r="AV148" s="95">
        <v>298284</v>
      </c>
      <c r="AW148" s="95">
        <v>0</v>
      </c>
      <c r="AX148" s="95">
        <v>225513</v>
      </c>
      <c r="AY148" s="95">
        <v>0</v>
      </c>
      <c r="AZ148" s="95">
        <v>37148</v>
      </c>
      <c r="BA148" s="95">
        <v>4440</v>
      </c>
      <c r="BB148" s="95">
        <v>0</v>
      </c>
      <c r="BC148" s="95">
        <v>0</v>
      </c>
      <c r="BD148" s="95">
        <v>0</v>
      </c>
      <c r="BE148" s="95">
        <v>31183</v>
      </c>
      <c r="BF148" s="95">
        <v>0</v>
      </c>
      <c r="BG148" s="95">
        <v>0</v>
      </c>
      <c r="BH148" s="95">
        <v>0</v>
      </c>
      <c r="BI148" s="95">
        <v>0</v>
      </c>
      <c r="BJ148" s="95">
        <v>0</v>
      </c>
      <c r="BK148" s="95">
        <v>0</v>
      </c>
      <c r="BL148" s="95">
        <v>0</v>
      </c>
      <c r="BM148" s="95">
        <v>0</v>
      </c>
      <c r="BN148" s="99" t="s">
        <v>1967</v>
      </c>
      <c r="BO148" s="99" t="s">
        <v>1967</v>
      </c>
      <c r="BP148" s="99" t="s">
        <v>1967</v>
      </c>
      <c r="BQ148" s="99" t="s">
        <v>1967</v>
      </c>
      <c r="BR148" s="99" t="s">
        <v>1967</v>
      </c>
      <c r="BS148" s="99" t="s">
        <v>1967</v>
      </c>
      <c r="BT148" s="99" t="s">
        <v>1967</v>
      </c>
      <c r="BU148" s="99" t="s">
        <v>1967</v>
      </c>
      <c r="BV148" s="99" t="s">
        <v>1967</v>
      </c>
      <c r="BW148" s="99" t="s">
        <v>1967</v>
      </c>
      <c r="BX148" s="99" t="s">
        <v>1967</v>
      </c>
      <c r="BY148" s="99" t="s">
        <v>1967</v>
      </c>
      <c r="BZ148" s="99" t="s">
        <v>1967</v>
      </c>
      <c r="CA148" s="95">
        <v>0</v>
      </c>
      <c r="CB148" s="95">
        <v>0</v>
      </c>
      <c r="CC148" s="95">
        <v>0</v>
      </c>
      <c r="CD148" s="95">
        <v>0</v>
      </c>
      <c r="CE148" s="95">
        <v>0</v>
      </c>
      <c r="CF148" s="95">
        <v>0</v>
      </c>
      <c r="CG148" s="95">
        <v>0</v>
      </c>
      <c r="CH148" s="95">
        <v>0</v>
      </c>
      <c r="CI148" s="95">
        <v>0</v>
      </c>
      <c r="CJ148" s="95">
        <v>0</v>
      </c>
      <c r="CK148" s="95">
        <v>0</v>
      </c>
      <c r="CL148" s="95">
        <v>0</v>
      </c>
      <c r="CM148" s="95">
        <v>0</v>
      </c>
      <c r="CN148" s="95">
        <v>0</v>
      </c>
      <c r="CO148" s="95">
        <v>0</v>
      </c>
      <c r="CP148" s="95">
        <v>0</v>
      </c>
      <c r="CQ148" s="95">
        <v>0</v>
      </c>
      <c r="CR148" s="99" t="s">
        <v>1967</v>
      </c>
      <c r="CS148" s="99" t="s">
        <v>1967</v>
      </c>
      <c r="CT148" s="99" t="s">
        <v>1967</v>
      </c>
      <c r="CU148" s="95">
        <v>0</v>
      </c>
      <c r="CV148" s="95">
        <v>0</v>
      </c>
      <c r="CW148" s="95">
        <v>0</v>
      </c>
      <c r="CX148" s="95">
        <v>0</v>
      </c>
      <c r="CY148" s="95">
        <v>0</v>
      </c>
      <c r="CZ148" s="95">
        <v>0</v>
      </c>
      <c r="DA148" s="99" t="s">
        <v>1967</v>
      </c>
      <c r="DB148" s="99" t="s">
        <v>1967</v>
      </c>
      <c r="DC148" s="99" t="s">
        <v>1967</v>
      </c>
      <c r="DD148" s="95">
        <v>0</v>
      </c>
      <c r="DE148" s="95">
        <v>0</v>
      </c>
      <c r="DF148" s="95">
        <v>0</v>
      </c>
      <c r="DG148" s="95">
        <v>0</v>
      </c>
      <c r="DH148" s="103">
        <v>0</v>
      </c>
    </row>
    <row r="149" spans="1:112" s="89" customFormat="1" ht="15" customHeight="1">
      <c r="A149" s="96" t="s">
        <v>2200</v>
      </c>
      <c r="B149" s="97"/>
      <c r="C149" s="97"/>
      <c r="D149" s="97" t="s">
        <v>2201</v>
      </c>
      <c r="E149" s="95">
        <v>2832784.35</v>
      </c>
      <c r="F149" s="95">
        <v>2332677.66</v>
      </c>
      <c r="G149" s="95">
        <v>636038.88</v>
      </c>
      <c r="H149" s="95">
        <v>402558</v>
      </c>
      <c r="I149" s="95">
        <v>302886</v>
      </c>
      <c r="J149" s="95">
        <v>0</v>
      </c>
      <c r="K149" s="95">
        <v>219715</v>
      </c>
      <c r="L149" s="95">
        <v>44911.53</v>
      </c>
      <c r="M149" s="95">
        <v>6797.2</v>
      </c>
      <c r="N149" s="95">
        <v>185294.62</v>
      </c>
      <c r="O149" s="95">
        <v>27557.16</v>
      </c>
      <c r="P149" s="95">
        <v>9670.27</v>
      </c>
      <c r="Q149" s="95">
        <v>247165</v>
      </c>
      <c r="R149" s="95">
        <v>0</v>
      </c>
      <c r="S149" s="95">
        <v>250084</v>
      </c>
      <c r="T149" s="95">
        <v>201822.69</v>
      </c>
      <c r="U149" s="95">
        <v>14149.3</v>
      </c>
      <c r="V149" s="95">
        <v>0</v>
      </c>
      <c r="W149" s="95">
        <v>0</v>
      </c>
      <c r="X149" s="95">
        <v>1307.63</v>
      </c>
      <c r="Y149" s="95">
        <v>0</v>
      </c>
      <c r="Z149" s="95">
        <v>0</v>
      </c>
      <c r="AA149" s="95">
        <v>7305.76</v>
      </c>
      <c r="AB149" s="95">
        <v>0</v>
      </c>
      <c r="AC149" s="95">
        <v>0</v>
      </c>
      <c r="AD149" s="95">
        <v>880</v>
      </c>
      <c r="AE149" s="95">
        <v>0</v>
      </c>
      <c r="AF149" s="95">
        <v>0</v>
      </c>
      <c r="AG149" s="95">
        <v>0</v>
      </c>
      <c r="AH149" s="95">
        <v>0</v>
      </c>
      <c r="AI149" s="95">
        <v>1290</v>
      </c>
      <c r="AJ149" s="95">
        <v>0</v>
      </c>
      <c r="AK149" s="95">
        <v>0</v>
      </c>
      <c r="AL149" s="95">
        <v>0</v>
      </c>
      <c r="AM149" s="95">
        <v>0</v>
      </c>
      <c r="AN149" s="95">
        <v>0</v>
      </c>
      <c r="AO149" s="95">
        <v>0</v>
      </c>
      <c r="AP149" s="95">
        <v>15000</v>
      </c>
      <c r="AQ149" s="95">
        <v>25700</v>
      </c>
      <c r="AR149" s="95">
        <v>123970</v>
      </c>
      <c r="AS149" s="95">
        <v>10000</v>
      </c>
      <c r="AT149" s="95">
        <v>0</v>
      </c>
      <c r="AU149" s="95">
        <v>2220</v>
      </c>
      <c r="AV149" s="95">
        <v>298284</v>
      </c>
      <c r="AW149" s="95">
        <v>0</v>
      </c>
      <c r="AX149" s="95">
        <v>225513</v>
      </c>
      <c r="AY149" s="95">
        <v>0</v>
      </c>
      <c r="AZ149" s="95">
        <v>37148</v>
      </c>
      <c r="BA149" s="95">
        <v>4440</v>
      </c>
      <c r="BB149" s="95">
        <v>0</v>
      </c>
      <c r="BC149" s="95">
        <v>0</v>
      </c>
      <c r="BD149" s="95">
        <v>0</v>
      </c>
      <c r="BE149" s="95">
        <v>31183</v>
      </c>
      <c r="BF149" s="95">
        <v>0</v>
      </c>
      <c r="BG149" s="95">
        <v>0</v>
      </c>
      <c r="BH149" s="95">
        <v>0</v>
      </c>
      <c r="BI149" s="95">
        <v>0</v>
      </c>
      <c r="BJ149" s="95">
        <v>0</v>
      </c>
      <c r="BK149" s="95">
        <v>0</v>
      </c>
      <c r="BL149" s="95">
        <v>0</v>
      </c>
      <c r="BM149" s="95">
        <v>0</v>
      </c>
      <c r="BN149" s="99" t="s">
        <v>1967</v>
      </c>
      <c r="BO149" s="99" t="s">
        <v>1967</v>
      </c>
      <c r="BP149" s="99" t="s">
        <v>1967</v>
      </c>
      <c r="BQ149" s="99" t="s">
        <v>1967</v>
      </c>
      <c r="BR149" s="99" t="s">
        <v>1967</v>
      </c>
      <c r="BS149" s="99" t="s">
        <v>1967</v>
      </c>
      <c r="BT149" s="99" t="s">
        <v>1967</v>
      </c>
      <c r="BU149" s="99" t="s">
        <v>1967</v>
      </c>
      <c r="BV149" s="99" t="s">
        <v>1967</v>
      </c>
      <c r="BW149" s="99" t="s">
        <v>1967</v>
      </c>
      <c r="BX149" s="99" t="s">
        <v>1967</v>
      </c>
      <c r="BY149" s="99" t="s">
        <v>1967</v>
      </c>
      <c r="BZ149" s="99" t="s">
        <v>1967</v>
      </c>
      <c r="CA149" s="95">
        <v>0</v>
      </c>
      <c r="CB149" s="95">
        <v>0</v>
      </c>
      <c r="CC149" s="95">
        <v>0</v>
      </c>
      <c r="CD149" s="95">
        <v>0</v>
      </c>
      <c r="CE149" s="95">
        <v>0</v>
      </c>
      <c r="CF149" s="95">
        <v>0</v>
      </c>
      <c r="CG149" s="95">
        <v>0</v>
      </c>
      <c r="CH149" s="95">
        <v>0</v>
      </c>
      <c r="CI149" s="95">
        <v>0</v>
      </c>
      <c r="CJ149" s="95">
        <v>0</v>
      </c>
      <c r="CK149" s="95">
        <v>0</v>
      </c>
      <c r="CL149" s="95">
        <v>0</v>
      </c>
      <c r="CM149" s="95">
        <v>0</v>
      </c>
      <c r="CN149" s="95">
        <v>0</v>
      </c>
      <c r="CO149" s="95">
        <v>0</v>
      </c>
      <c r="CP149" s="95">
        <v>0</v>
      </c>
      <c r="CQ149" s="95">
        <v>0</v>
      </c>
      <c r="CR149" s="99" t="s">
        <v>1967</v>
      </c>
      <c r="CS149" s="99" t="s">
        <v>1967</v>
      </c>
      <c r="CT149" s="99" t="s">
        <v>1967</v>
      </c>
      <c r="CU149" s="95">
        <v>0</v>
      </c>
      <c r="CV149" s="95">
        <v>0</v>
      </c>
      <c r="CW149" s="95">
        <v>0</v>
      </c>
      <c r="CX149" s="95">
        <v>0</v>
      </c>
      <c r="CY149" s="95">
        <v>0</v>
      </c>
      <c r="CZ149" s="95">
        <v>0</v>
      </c>
      <c r="DA149" s="99" t="s">
        <v>1967</v>
      </c>
      <c r="DB149" s="99" t="s">
        <v>1967</v>
      </c>
      <c r="DC149" s="99" t="s">
        <v>1967</v>
      </c>
      <c r="DD149" s="95">
        <v>0</v>
      </c>
      <c r="DE149" s="95">
        <v>0</v>
      </c>
      <c r="DF149" s="95">
        <v>0</v>
      </c>
      <c r="DG149" s="95">
        <v>0</v>
      </c>
      <c r="DH149" s="103">
        <v>0</v>
      </c>
    </row>
    <row r="150" spans="1:112" s="89" customFormat="1" ht="15" customHeight="1">
      <c r="A150" s="96" t="s">
        <v>2202</v>
      </c>
      <c r="B150" s="97"/>
      <c r="C150" s="97"/>
      <c r="D150" s="97" t="s">
        <v>1972</v>
      </c>
      <c r="E150" s="95">
        <v>1285088.86</v>
      </c>
      <c r="F150" s="95">
        <v>950109.1</v>
      </c>
      <c r="G150" s="95">
        <v>315062</v>
      </c>
      <c r="H150" s="95">
        <v>294456</v>
      </c>
      <c r="I150" s="95">
        <v>130483</v>
      </c>
      <c r="J150" s="95">
        <v>0</v>
      </c>
      <c r="K150" s="95">
        <v>0</v>
      </c>
      <c r="L150" s="95">
        <v>2253.14</v>
      </c>
      <c r="M150" s="95">
        <v>3311.68</v>
      </c>
      <c r="N150" s="95">
        <v>67229.45</v>
      </c>
      <c r="O150" s="95">
        <v>18528.24</v>
      </c>
      <c r="P150" s="95">
        <v>3230.59</v>
      </c>
      <c r="Q150" s="95">
        <v>115555</v>
      </c>
      <c r="R150" s="95">
        <v>0</v>
      </c>
      <c r="S150" s="95">
        <v>0</v>
      </c>
      <c r="T150" s="95">
        <v>115241.76</v>
      </c>
      <c r="U150" s="95">
        <v>3986</v>
      </c>
      <c r="V150" s="95">
        <v>0</v>
      </c>
      <c r="W150" s="95">
        <v>0</v>
      </c>
      <c r="X150" s="95">
        <v>0</v>
      </c>
      <c r="Y150" s="95">
        <v>0</v>
      </c>
      <c r="Z150" s="95">
        <v>0</v>
      </c>
      <c r="AA150" s="95">
        <v>6945.76</v>
      </c>
      <c r="AB150" s="95">
        <v>0</v>
      </c>
      <c r="AC150" s="95">
        <v>0</v>
      </c>
      <c r="AD150" s="95">
        <v>880</v>
      </c>
      <c r="AE150" s="95">
        <v>0</v>
      </c>
      <c r="AF150" s="95">
        <v>0</v>
      </c>
      <c r="AG150" s="95">
        <v>0</v>
      </c>
      <c r="AH150" s="95">
        <v>0</v>
      </c>
      <c r="AI150" s="95">
        <v>440</v>
      </c>
      <c r="AJ150" s="95">
        <v>0</v>
      </c>
      <c r="AK150" s="95">
        <v>0</v>
      </c>
      <c r="AL150" s="95">
        <v>0</v>
      </c>
      <c r="AM150" s="95">
        <v>0</v>
      </c>
      <c r="AN150" s="95">
        <v>0</v>
      </c>
      <c r="AO150" s="95">
        <v>0</v>
      </c>
      <c r="AP150" s="95">
        <v>7000</v>
      </c>
      <c r="AQ150" s="95">
        <v>9800</v>
      </c>
      <c r="AR150" s="95">
        <v>73970</v>
      </c>
      <c r="AS150" s="95">
        <v>10000</v>
      </c>
      <c r="AT150" s="95">
        <v>0</v>
      </c>
      <c r="AU150" s="95">
        <v>2220</v>
      </c>
      <c r="AV150" s="95">
        <v>219738</v>
      </c>
      <c r="AW150" s="95">
        <v>0</v>
      </c>
      <c r="AX150" s="95">
        <v>214113</v>
      </c>
      <c r="AY150" s="95">
        <v>0</v>
      </c>
      <c r="AZ150" s="95">
        <v>0</v>
      </c>
      <c r="BA150" s="95">
        <v>0</v>
      </c>
      <c r="BB150" s="95">
        <v>0</v>
      </c>
      <c r="BC150" s="95">
        <v>0</v>
      </c>
      <c r="BD150" s="95">
        <v>0</v>
      </c>
      <c r="BE150" s="95">
        <v>5625</v>
      </c>
      <c r="BF150" s="95">
        <v>0</v>
      </c>
      <c r="BG150" s="95">
        <v>0</v>
      </c>
      <c r="BH150" s="95">
        <v>0</v>
      </c>
      <c r="BI150" s="95">
        <v>0</v>
      </c>
      <c r="BJ150" s="95">
        <v>0</v>
      </c>
      <c r="BK150" s="95">
        <v>0</v>
      </c>
      <c r="BL150" s="95">
        <v>0</v>
      </c>
      <c r="BM150" s="95">
        <v>0</v>
      </c>
      <c r="BN150" s="99" t="s">
        <v>1967</v>
      </c>
      <c r="BO150" s="99" t="s">
        <v>1967</v>
      </c>
      <c r="BP150" s="99" t="s">
        <v>1967</v>
      </c>
      <c r="BQ150" s="99" t="s">
        <v>1967</v>
      </c>
      <c r="BR150" s="99" t="s">
        <v>1967</v>
      </c>
      <c r="BS150" s="99" t="s">
        <v>1967</v>
      </c>
      <c r="BT150" s="99" t="s">
        <v>1967</v>
      </c>
      <c r="BU150" s="99" t="s">
        <v>1967</v>
      </c>
      <c r="BV150" s="99" t="s">
        <v>1967</v>
      </c>
      <c r="BW150" s="99" t="s">
        <v>1967</v>
      </c>
      <c r="BX150" s="99" t="s">
        <v>1967</v>
      </c>
      <c r="BY150" s="99" t="s">
        <v>1967</v>
      </c>
      <c r="BZ150" s="99" t="s">
        <v>1967</v>
      </c>
      <c r="CA150" s="95">
        <v>0</v>
      </c>
      <c r="CB150" s="95">
        <v>0</v>
      </c>
      <c r="CC150" s="95">
        <v>0</v>
      </c>
      <c r="CD150" s="95">
        <v>0</v>
      </c>
      <c r="CE150" s="95">
        <v>0</v>
      </c>
      <c r="CF150" s="95">
        <v>0</v>
      </c>
      <c r="CG150" s="95">
        <v>0</v>
      </c>
      <c r="CH150" s="95">
        <v>0</v>
      </c>
      <c r="CI150" s="95">
        <v>0</v>
      </c>
      <c r="CJ150" s="95">
        <v>0</v>
      </c>
      <c r="CK150" s="95">
        <v>0</v>
      </c>
      <c r="CL150" s="95">
        <v>0</v>
      </c>
      <c r="CM150" s="95">
        <v>0</v>
      </c>
      <c r="CN150" s="95">
        <v>0</v>
      </c>
      <c r="CO150" s="95">
        <v>0</v>
      </c>
      <c r="CP150" s="95">
        <v>0</v>
      </c>
      <c r="CQ150" s="95">
        <v>0</v>
      </c>
      <c r="CR150" s="99" t="s">
        <v>1967</v>
      </c>
      <c r="CS150" s="99" t="s">
        <v>1967</v>
      </c>
      <c r="CT150" s="99" t="s">
        <v>1967</v>
      </c>
      <c r="CU150" s="95">
        <v>0</v>
      </c>
      <c r="CV150" s="95">
        <v>0</v>
      </c>
      <c r="CW150" s="95">
        <v>0</v>
      </c>
      <c r="CX150" s="95">
        <v>0</v>
      </c>
      <c r="CY150" s="95">
        <v>0</v>
      </c>
      <c r="CZ150" s="95">
        <v>0</v>
      </c>
      <c r="DA150" s="99" t="s">
        <v>1967</v>
      </c>
      <c r="DB150" s="99" t="s">
        <v>1967</v>
      </c>
      <c r="DC150" s="99" t="s">
        <v>1967</v>
      </c>
      <c r="DD150" s="95">
        <v>0</v>
      </c>
      <c r="DE150" s="95">
        <v>0</v>
      </c>
      <c r="DF150" s="95">
        <v>0</v>
      </c>
      <c r="DG150" s="95">
        <v>0</v>
      </c>
      <c r="DH150" s="103">
        <v>0</v>
      </c>
    </row>
    <row r="151" spans="1:112" s="89" customFormat="1" ht="15" customHeight="1">
      <c r="A151" s="96" t="s">
        <v>2203</v>
      </c>
      <c r="B151" s="97"/>
      <c r="C151" s="97"/>
      <c r="D151" s="97" t="s">
        <v>2204</v>
      </c>
      <c r="E151" s="95">
        <v>805377.19</v>
      </c>
      <c r="F151" s="95">
        <v>716518.56</v>
      </c>
      <c r="G151" s="95">
        <v>152816</v>
      </c>
      <c r="H151" s="95">
        <v>48574</v>
      </c>
      <c r="I151" s="95">
        <v>84088</v>
      </c>
      <c r="J151" s="95">
        <v>0</v>
      </c>
      <c r="K151" s="95">
        <v>102810</v>
      </c>
      <c r="L151" s="95">
        <v>42658.39</v>
      </c>
      <c r="M151" s="95">
        <v>3485.52</v>
      </c>
      <c r="N151" s="95">
        <v>83756.49</v>
      </c>
      <c r="O151" s="95">
        <v>0</v>
      </c>
      <c r="P151" s="95">
        <v>3977.16</v>
      </c>
      <c r="Q151" s="95">
        <v>66414</v>
      </c>
      <c r="R151" s="95">
        <v>0</v>
      </c>
      <c r="S151" s="95">
        <v>127939</v>
      </c>
      <c r="T151" s="95">
        <v>10312.63</v>
      </c>
      <c r="U151" s="95">
        <v>0</v>
      </c>
      <c r="V151" s="95">
        <v>0</v>
      </c>
      <c r="W151" s="95">
        <v>0</v>
      </c>
      <c r="X151" s="95">
        <v>512.63</v>
      </c>
      <c r="Y151" s="95">
        <v>0</v>
      </c>
      <c r="Z151" s="95">
        <v>0</v>
      </c>
      <c r="AA151" s="95">
        <v>0</v>
      </c>
      <c r="AB151" s="95">
        <v>0</v>
      </c>
      <c r="AC151" s="95">
        <v>0</v>
      </c>
      <c r="AD151" s="95">
        <v>0</v>
      </c>
      <c r="AE151" s="95">
        <v>0</v>
      </c>
      <c r="AF151" s="95">
        <v>0</v>
      </c>
      <c r="AG151" s="95">
        <v>0</v>
      </c>
      <c r="AH151" s="95">
        <v>0</v>
      </c>
      <c r="AI151" s="95">
        <v>400</v>
      </c>
      <c r="AJ151" s="95">
        <v>0</v>
      </c>
      <c r="AK151" s="95">
        <v>0</v>
      </c>
      <c r="AL151" s="95">
        <v>0</v>
      </c>
      <c r="AM151" s="95">
        <v>0</v>
      </c>
      <c r="AN151" s="95">
        <v>0</v>
      </c>
      <c r="AO151" s="95">
        <v>0</v>
      </c>
      <c r="AP151" s="95">
        <v>3500</v>
      </c>
      <c r="AQ151" s="95">
        <v>5900</v>
      </c>
      <c r="AR151" s="95">
        <v>0</v>
      </c>
      <c r="AS151" s="95">
        <v>0</v>
      </c>
      <c r="AT151" s="95">
        <v>0</v>
      </c>
      <c r="AU151" s="95">
        <v>0</v>
      </c>
      <c r="AV151" s="95">
        <v>78546</v>
      </c>
      <c r="AW151" s="95">
        <v>0</v>
      </c>
      <c r="AX151" s="95">
        <v>11400</v>
      </c>
      <c r="AY151" s="95">
        <v>0</v>
      </c>
      <c r="AZ151" s="95">
        <v>37148</v>
      </c>
      <c r="BA151" s="95">
        <v>4440</v>
      </c>
      <c r="BB151" s="95">
        <v>0</v>
      </c>
      <c r="BC151" s="95">
        <v>0</v>
      </c>
      <c r="BD151" s="95">
        <v>0</v>
      </c>
      <c r="BE151" s="95">
        <v>25558</v>
      </c>
      <c r="BF151" s="95">
        <v>0</v>
      </c>
      <c r="BG151" s="95">
        <v>0</v>
      </c>
      <c r="BH151" s="95">
        <v>0</v>
      </c>
      <c r="BI151" s="95">
        <v>0</v>
      </c>
      <c r="BJ151" s="95">
        <v>0</v>
      </c>
      <c r="BK151" s="95">
        <v>0</v>
      </c>
      <c r="BL151" s="95">
        <v>0</v>
      </c>
      <c r="BM151" s="95">
        <v>0</v>
      </c>
      <c r="BN151" s="99" t="s">
        <v>1967</v>
      </c>
      <c r="BO151" s="99" t="s">
        <v>1967</v>
      </c>
      <c r="BP151" s="99" t="s">
        <v>1967</v>
      </c>
      <c r="BQ151" s="99" t="s">
        <v>1967</v>
      </c>
      <c r="BR151" s="99" t="s">
        <v>1967</v>
      </c>
      <c r="BS151" s="99" t="s">
        <v>1967</v>
      </c>
      <c r="BT151" s="99" t="s">
        <v>1967</v>
      </c>
      <c r="BU151" s="99" t="s">
        <v>1967</v>
      </c>
      <c r="BV151" s="99" t="s">
        <v>1967</v>
      </c>
      <c r="BW151" s="99" t="s">
        <v>1967</v>
      </c>
      <c r="BX151" s="99" t="s">
        <v>1967</v>
      </c>
      <c r="BY151" s="99" t="s">
        <v>1967</v>
      </c>
      <c r="BZ151" s="99" t="s">
        <v>1967</v>
      </c>
      <c r="CA151" s="95">
        <v>0</v>
      </c>
      <c r="CB151" s="95">
        <v>0</v>
      </c>
      <c r="CC151" s="95">
        <v>0</v>
      </c>
      <c r="CD151" s="95">
        <v>0</v>
      </c>
      <c r="CE151" s="95">
        <v>0</v>
      </c>
      <c r="CF151" s="95">
        <v>0</v>
      </c>
      <c r="CG151" s="95">
        <v>0</v>
      </c>
      <c r="CH151" s="95">
        <v>0</v>
      </c>
      <c r="CI151" s="95">
        <v>0</v>
      </c>
      <c r="CJ151" s="95">
        <v>0</v>
      </c>
      <c r="CK151" s="95">
        <v>0</v>
      </c>
      <c r="CL151" s="95">
        <v>0</v>
      </c>
      <c r="CM151" s="95">
        <v>0</v>
      </c>
      <c r="CN151" s="95">
        <v>0</v>
      </c>
      <c r="CO151" s="95">
        <v>0</v>
      </c>
      <c r="CP151" s="95">
        <v>0</v>
      </c>
      <c r="CQ151" s="95">
        <v>0</v>
      </c>
      <c r="CR151" s="99" t="s">
        <v>1967</v>
      </c>
      <c r="CS151" s="99" t="s">
        <v>1967</v>
      </c>
      <c r="CT151" s="99" t="s">
        <v>1967</v>
      </c>
      <c r="CU151" s="95">
        <v>0</v>
      </c>
      <c r="CV151" s="95">
        <v>0</v>
      </c>
      <c r="CW151" s="95">
        <v>0</v>
      </c>
      <c r="CX151" s="95">
        <v>0</v>
      </c>
      <c r="CY151" s="95">
        <v>0</v>
      </c>
      <c r="CZ151" s="95">
        <v>0</v>
      </c>
      <c r="DA151" s="99" t="s">
        <v>1967</v>
      </c>
      <c r="DB151" s="99" t="s">
        <v>1967</v>
      </c>
      <c r="DC151" s="99" t="s">
        <v>1967</v>
      </c>
      <c r="DD151" s="95">
        <v>0</v>
      </c>
      <c r="DE151" s="95">
        <v>0</v>
      </c>
      <c r="DF151" s="95">
        <v>0</v>
      </c>
      <c r="DG151" s="95">
        <v>0</v>
      </c>
      <c r="DH151" s="103">
        <v>0</v>
      </c>
    </row>
    <row r="152" spans="1:112" s="89" customFormat="1" ht="15" customHeight="1">
      <c r="A152" s="96" t="s">
        <v>2205</v>
      </c>
      <c r="B152" s="97"/>
      <c r="C152" s="97"/>
      <c r="D152" s="97" t="s">
        <v>2206</v>
      </c>
      <c r="E152" s="95">
        <v>742318.3</v>
      </c>
      <c r="F152" s="95">
        <v>666050</v>
      </c>
      <c r="G152" s="95">
        <v>168160.88</v>
      </c>
      <c r="H152" s="95">
        <v>59528</v>
      </c>
      <c r="I152" s="95">
        <v>88315</v>
      </c>
      <c r="J152" s="95">
        <v>0</v>
      </c>
      <c r="K152" s="95">
        <v>116905</v>
      </c>
      <c r="L152" s="95">
        <v>0</v>
      </c>
      <c r="M152" s="95">
        <v>0</v>
      </c>
      <c r="N152" s="95">
        <v>34308.68</v>
      </c>
      <c r="O152" s="95">
        <v>9028.92</v>
      </c>
      <c r="P152" s="95">
        <v>2462.52</v>
      </c>
      <c r="Q152" s="95">
        <v>65196</v>
      </c>
      <c r="R152" s="95">
        <v>0</v>
      </c>
      <c r="S152" s="95">
        <v>122145</v>
      </c>
      <c r="T152" s="95">
        <v>76268.3</v>
      </c>
      <c r="U152" s="95">
        <v>10163.3</v>
      </c>
      <c r="V152" s="95">
        <v>0</v>
      </c>
      <c r="W152" s="95">
        <v>0</v>
      </c>
      <c r="X152" s="95">
        <v>795</v>
      </c>
      <c r="Y152" s="95">
        <v>0</v>
      </c>
      <c r="Z152" s="95">
        <v>0</v>
      </c>
      <c r="AA152" s="95">
        <v>360</v>
      </c>
      <c r="AB152" s="95">
        <v>0</v>
      </c>
      <c r="AC152" s="95">
        <v>0</v>
      </c>
      <c r="AD152" s="95">
        <v>0</v>
      </c>
      <c r="AE152" s="95">
        <v>0</v>
      </c>
      <c r="AF152" s="95">
        <v>0</v>
      </c>
      <c r="AG152" s="95">
        <v>0</v>
      </c>
      <c r="AH152" s="95">
        <v>0</v>
      </c>
      <c r="AI152" s="95">
        <v>450</v>
      </c>
      <c r="AJ152" s="95">
        <v>0</v>
      </c>
      <c r="AK152" s="95">
        <v>0</v>
      </c>
      <c r="AL152" s="95">
        <v>0</v>
      </c>
      <c r="AM152" s="95">
        <v>0</v>
      </c>
      <c r="AN152" s="95">
        <v>0</v>
      </c>
      <c r="AO152" s="95">
        <v>0</v>
      </c>
      <c r="AP152" s="95">
        <v>4500</v>
      </c>
      <c r="AQ152" s="95">
        <v>10000</v>
      </c>
      <c r="AR152" s="95">
        <v>50000</v>
      </c>
      <c r="AS152" s="95">
        <v>0</v>
      </c>
      <c r="AT152" s="95">
        <v>0</v>
      </c>
      <c r="AU152" s="95">
        <v>0</v>
      </c>
      <c r="AV152" s="95">
        <v>0</v>
      </c>
      <c r="AW152" s="95">
        <v>0</v>
      </c>
      <c r="AX152" s="95">
        <v>0</v>
      </c>
      <c r="AY152" s="95">
        <v>0</v>
      </c>
      <c r="AZ152" s="95">
        <v>0</v>
      </c>
      <c r="BA152" s="95">
        <v>0</v>
      </c>
      <c r="BB152" s="95">
        <v>0</v>
      </c>
      <c r="BC152" s="95">
        <v>0</v>
      </c>
      <c r="BD152" s="95">
        <v>0</v>
      </c>
      <c r="BE152" s="95">
        <v>0</v>
      </c>
      <c r="BF152" s="95">
        <v>0</v>
      </c>
      <c r="BG152" s="95">
        <v>0</v>
      </c>
      <c r="BH152" s="95">
        <v>0</v>
      </c>
      <c r="BI152" s="95">
        <v>0</v>
      </c>
      <c r="BJ152" s="95">
        <v>0</v>
      </c>
      <c r="BK152" s="95">
        <v>0</v>
      </c>
      <c r="BL152" s="95">
        <v>0</v>
      </c>
      <c r="BM152" s="95">
        <v>0</v>
      </c>
      <c r="BN152" s="99" t="s">
        <v>1967</v>
      </c>
      <c r="BO152" s="99" t="s">
        <v>1967</v>
      </c>
      <c r="BP152" s="99" t="s">
        <v>1967</v>
      </c>
      <c r="BQ152" s="99" t="s">
        <v>1967</v>
      </c>
      <c r="BR152" s="99" t="s">
        <v>1967</v>
      </c>
      <c r="BS152" s="99" t="s">
        <v>1967</v>
      </c>
      <c r="BT152" s="99" t="s">
        <v>1967</v>
      </c>
      <c r="BU152" s="99" t="s">
        <v>1967</v>
      </c>
      <c r="BV152" s="99" t="s">
        <v>1967</v>
      </c>
      <c r="BW152" s="99" t="s">
        <v>1967</v>
      </c>
      <c r="BX152" s="99" t="s">
        <v>1967</v>
      </c>
      <c r="BY152" s="99" t="s">
        <v>1967</v>
      </c>
      <c r="BZ152" s="99" t="s">
        <v>1967</v>
      </c>
      <c r="CA152" s="95">
        <v>0</v>
      </c>
      <c r="CB152" s="95">
        <v>0</v>
      </c>
      <c r="CC152" s="95">
        <v>0</v>
      </c>
      <c r="CD152" s="95">
        <v>0</v>
      </c>
      <c r="CE152" s="95">
        <v>0</v>
      </c>
      <c r="CF152" s="95">
        <v>0</v>
      </c>
      <c r="CG152" s="95">
        <v>0</v>
      </c>
      <c r="CH152" s="95">
        <v>0</v>
      </c>
      <c r="CI152" s="95">
        <v>0</v>
      </c>
      <c r="CJ152" s="95">
        <v>0</v>
      </c>
      <c r="CK152" s="95">
        <v>0</v>
      </c>
      <c r="CL152" s="95">
        <v>0</v>
      </c>
      <c r="CM152" s="95">
        <v>0</v>
      </c>
      <c r="CN152" s="95">
        <v>0</v>
      </c>
      <c r="CO152" s="95">
        <v>0</v>
      </c>
      <c r="CP152" s="95">
        <v>0</v>
      </c>
      <c r="CQ152" s="95">
        <v>0</v>
      </c>
      <c r="CR152" s="99" t="s">
        <v>1967</v>
      </c>
      <c r="CS152" s="99" t="s">
        <v>1967</v>
      </c>
      <c r="CT152" s="99" t="s">
        <v>1967</v>
      </c>
      <c r="CU152" s="95">
        <v>0</v>
      </c>
      <c r="CV152" s="95">
        <v>0</v>
      </c>
      <c r="CW152" s="95">
        <v>0</v>
      </c>
      <c r="CX152" s="95">
        <v>0</v>
      </c>
      <c r="CY152" s="95">
        <v>0</v>
      </c>
      <c r="CZ152" s="95">
        <v>0</v>
      </c>
      <c r="DA152" s="99" t="s">
        <v>1967</v>
      </c>
      <c r="DB152" s="99" t="s">
        <v>1967</v>
      </c>
      <c r="DC152" s="99" t="s">
        <v>1967</v>
      </c>
      <c r="DD152" s="95">
        <v>0</v>
      </c>
      <c r="DE152" s="95">
        <v>0</v>
      </c>
      <c r="DF152" s="95">
        <v>0</v>
      </c>
      <c r="DG152" s="95">
        <v>0</v>
      </c>
      <c r="DH152" s="103">
        <v>0</v>
      </c>
    </row>
    <row r="153" spans="1:112" s="89" customFormat="1" ht="15" customHeight="1">
      <c r="A153" s="96" t="s">
        <v>2207</v>
      </c>
      <c r="B153" s="97"/>
      <c r="C153" s="97"/>
      <c r="D153" s="97" t="s">
        <v>1547</v>
      </c>
      <c r="E153" s="95">
        <v>1552370.34</v>
      </c>
      <c r="F153" s="95">
        <v>708490.8</v>
      </c>
      <c r="G153" s="95">
        <v>351108</v>
      </c>
      <c r="H153" s="95">
        <v>0</v>
      </c>
      <c r="I153" s="95">
        <v>99064</v>
      </c>
      <c r="J153" s="95">
        <v>0</v>
      </c>
      <c r="K153" s="95">
        <v>0</v>
      </c>
      <c r="L153" s="95">
        <v>0</v>
      </c>
      <c r="M153" s="95">
        <v>0</v>
      </c>
      <c r="N153" s="95">
        <v>42604.9</v>
      </c>
      <c r="O153" s="95">
        <v>12210.9</v>
      </c>
      <c r="P153" s="95">
        <v>2181</v>
      </c>
      <c r="Q153" s="95">
        <v>61822</v>
      </c>
      <c r="R153" s="95">
        <v>0</v>
      </c>
      <c r="S153" s="95">
        <v>139500</v>
      </c>
      <c r="T153" s="95">
        <v>58477.54</v>
      </c>
      <c r="U153" s="95">
        <v>9357.46</v>
      </c>
      <c r="V153" s="95">
        <v>0</v>
      </c>
      <c r="W153" s="95">
        <v>0</v>
      </c>
      <c r="X153" s="95">
        <v>0</v>
      </c>
      <c r="Y153" s="95">
        <v>0</v>
      </c>
      <c r="Z153" s="95">
        <v>0</v>
      </c>
      <c r="AA153" s="95">
        <v>0</v>
      </c>
      <c r="AB153" s="95">
        <v>3600</v>
      </c>
      <c r="AC153" s="95">
        <v>0</v>
      </c>
      <c r="AD153" s="95">
        <v>0</v>
      </c>
      <c r="AE153" s="95">
        <v>0</v>
      </c>
      <c r="AF153" s="95">
        <v>0</v>
      </c>
      <c r="AG153" s="95">
        <v>0</v>
      </c>
      <c r="AH153" s="95">
        <v>0</v>
      </c>
      <c r="AI153" s="95">
        <v>0</v>
      </c>
      <c r="AJ153" s="95">
        <v>330</v>
      </c>
      <c r="AK153" s="95">
        <v>0</v>
      </c>
      <c r="AL153" s="95">
        <v>0</v>
      </c>
      <c r="AM153" s="95">
        <v>0</v>
      </c>
      <c r="AN153" s="95">
        <v>0</v>
      </c>
      <c r="AO153" s="95">
        <v>0</v>
      </c>
      <c r="AP153" s="95">
        <v>4400</v>
      </c>
      <c r="AQ153" s="95">
        <v>7500</v>
      </c>
      <c r="AR153" s="95">
        <v>33290.08</v>
      </c>
      <c r="AS153" s="95">
        <v>0</v>
      </c>
      <c r="AT153" s="95">
        <v>0</v>
      </c>
      <c r="AU153" s="95">
        <v>0</v>
      </c>
      <c r="AV153" s="95">
        <v>785402</v>
      </c>
      <c r="AW153" s="95">
        <v>0</v>
      </c>
      <c r="AX153" s="95">
        <v>8442</v>
      </c>
      <c r="AY153" s="95">
        <v>0</v>
      </c>
      <c r="AZ153" s="95">
        <v>0</v>
      </c>
      <c r="BA153" s="95">
        <v>36960</v>
      </c>
      <c r="BB153" s="95">
        <v>0</v>
      </c>
      <c r="BC153" s="95">
        <v>0</v>
      </c>
      <c r="BD153" s="95">
        <v>0</v>
      </c>
      <c r="BE153" s="95">
        <v>0</v>
      </c>
      <c r="BF153" s="95">
        <v>740000</v>
      </c>
      <c r="BG153" s="95">
        <v>0</v>
      </c>
      <c r="BH153" s="95">
        <v>0</v>
      </c>
      <c r="BI153" s="95">
        <v>0</v>
      </c>
      <c r="BJ153" s="95">
        <v>0</v>
      </c>
      <c r="BK153" s="95">
        <v>0</v>
      </c>
      <c r="BL153" s="95">
        <v>0</v>
      </c>
      <c r="BM153" s="95">
        <v>0</v>
      </c>
      <c r="BN153" s="99" t="s">
        <v>1967</v>
      </c>
      <c r="BO153" s="99" t="s">
        <v>1967</v>
      </c>
      <c r="BP153" s="99" t="s">
        <v>1967</v>
      </c>
      <c r="BQ153" s="99" t="s">
        <v>1967</v>
      </c>
      <c r="BR153" s="99" t="s">
        <v>1967</v>
      </c>
      <c r="BS153" s="99" t="s">
        <v>1967</v>
      </c>
      <c r="BT153" s="99" t="s">
        <v>1967</v>
      </c>
      <c r="BU153" s="99" t="s">
        <v>1967</v>
      </c>
      <c r="BV153" s="99" t="s">
        <v>1967</v>
      </c>
      <c r="BW153" s="99" t="s">
        <v>1967</v>
      </c>
      <c r="BX153" s="99" t="s">
        <v>1967</v>
      </c>
      <c r="BY153" s="99" t="s">
        <v>1967</v>
      </c>
      <c r="BZ153" s="99" t="s">
        <v>1967</v>
      </c>
      <c r="CA153" s="95">
        <v>0</v>
      </c>
      <c r="CB153" s="95">
        <v>0</v>
      </c>
      <c r="CC153" s="95">
        <v>0</v>
      </c>
      <c r="CD153" s="95">
        <v>0</v>
      </c>
      <c r="CE153" s="95">
        <v>0</v>
      </c>
      <c r="CF153" s="95">
        <v>0</v>
      </c>
      <c r="CG153" s="95">
        <v>0</v>
      </c>
      <c r="CH153" s="95">
        <v>0</v>
      </c>
      <c r="CI153" s="95">
        <v>0</v>
      </c>
      <c r="CJ153" s="95">
        <v>0</v>
      </c>
      <c r="CK153" s="95">
        <v>0</v>
      </c>
      <c r="CL153" s="95">
        <v>0</v>
      </c>
      <c r="CM153" s="95">
        <v>0</v>
      </c>
      <c r="CN153" s="95">
        <v>0</v>
      </c>
      <c r="CO153" s="95">
        <v>0</v>
      </c>
      <c r="CP153" s="95">
        <v>0</v>
      </c>
      <c r="CQ153" s="95">
        <v>0</v>
      </c>
      <c r="CR153" s="99" t="s">
        <v>1967</v>
      </c>
      <c r="CS153" s="99" t="s">
        <v>1967</v>
      </c>
      <c r="CT153" s="99" t="s">
        <v>1967</v>
      </c>
      <c r="CU153" s="95">
        <v>0</v>
      </c>
      <c r="CV153" s="95">
        <v>0</v>
      </c>
      <c r="CW153" s="95">
        <v>0</v>
      </c>
      <c r="CX153" s="95">
        <v>0</v>
      </c>
      <c r="CY153" s="95">
        <v>0</v>
      </c>
      <c r="CZ153" s="95">
        <v>0</v>
      </c>
      <c r="DA153" s="99" t="s">
        <v>1967</v>
      </c>
      <c r="DB153" s="99" t="s">
        <v>1967</v>
      </c>
      <c r="DC153" s="99" t="s">
        <v>1967</v>
      </c>
      <c r="DD153" s="95">
        <v>0</v>
      </c>
      <c r="DE153" s="95">
        <v>0</v>
      </c>
      <c r="DF153" s="95">
        <v>0</v>
      </c>
      <c r="DG153" s="95">
        <v>0</v>
      </c>
      <c r="DH153" s="103">
        <v>0</v>
      </c>
    </row>
    <row r="154" spans="1:112" s="89" customFormat="1" ht="15" customHeight="1">
      <c r="A154" s="96" t="s">
        <v>2208</v>
      </c>
      <c r="B154" s="97"/>
      <c r="C154" s="97"/>
      <c r="D154" s="97" t="s">
        <v>2209</v>
      </c>
      <c r="E154" s="95">
        <v>1552370.34</v>
      </c>
      <c r="F154" s="95">
        <v>708490.8</v>
      </c>
      <c r="G154" s="95">
        <v>351108</v>
      </c>
      <c r="H154" s="95">
        <v>0</v>
      </c>
      <c r="I154" s="95">
        <v>99064</v>
      </c>
      <c r="J154" s="95">
        <v>0</v>
      </c>
      <c r="K154" s="95">
        <v>0</v>
      </c>
      <c r="L154" s="95">
        <v>0</v>
      </c>
      <c r="M154" s="95">
        <v>0</v>
      </c>
      <c r="N154" s="95">
        <v>42604.9</v>
      </c>
      <c r="O154" s="95">
        <v>12210.9</v>
      </c>
      <c r="P154" s="95">
        <v>2181</v>
      </c>
      <c r="Q154" s="95">
        <v>61822</v>
      </c>
      <c r="R154" s="95">
        <v>0</v>
      </c>
      <c r="S154" s="95">
        <v>139500</v>
      </c>
      <c r="T154" s="95">
        <v>58477.54</v>
      </c>
      <c r="U154" s="95">
        <v>9357.46</v>
      </c>
      <c r="V154" s="95">
        <v>0</v>
      </c>
      <c r="W154" s="95">
        <v>0</v>
      </c>
      <c r="X154" s="95">
        <v>0</v>
      </c>
      <c r="Y154" s="95">
        <v>0</v>
      </c>
      <c r="Z154" s="95">
        <v>0</v>
      </c>
      <c r="AA154" s="95">
        <v>0</v>
      </c>
      <c r="AB154" s="95">
        <v>3600</v>
      </c>
      <c r="AC154" s="95">
        <v>0</v>
      </c>
      <c r="AD154" s="95">
        <v>0</v>
      </c>
      <c r="AE154" s="95">
        <v>0</v>
      </c>
      <c r="AF154" s="95">
        <v>0</v>
      </c>
      <c r="AG154" s="95">
        <v>0</v>
      </c>
      <c r="AH154" s="95">
        <v>0</v>
      </c>
      <c r="AI154" s="95">
        <v>0</v>
      </c>
      <c r="AJ154" s="95">
        <v>330</v>
      </c>
      <c r="AK154" s="95">
        <v>0</v>
      </c>
      <c r="AL154" s="95">
        <v>0</v>
      </c>
      <c r="AM154" s="95">
        <v>0</v>
      </c>
      <c r="AN154" s="95">
        <v>0</v>
      </c>
      <c r="AO154" s="95">
        <v>0</v>
      </c>
      <c r="AP154" s="95">
        <v>4400</v>
      </c>
      <c r="AQ154" s="95">
        <v>7500</v>
      </c>
      <c r="AR154" s="95">
        <v>33290.08</v>
      </c>
      <c r="AS154" s="95">
        <v>0</v>
      </c>
      <c r="AT154" s="95">
        <v>0</v>
      </c>
      <c r="AU154" s="95">
        <v>0</v>
      </c>
      <c r="AV154" s="95">
        <v>785402</v>
      </c>
      <c r="AW154" s="95">
        <v>0</v>
      </c>
      <c r="AX154" s="95">
        <v>8442</v>
      </c>
      <c r="AY154" s="95">
        <v>0</v>
      </c>
      <c r="AZ154" s="95">
        <v>0</v>
      </c>
      <c r="BA154" s="95">
        <v>36960</v>
      </c>
      <c r="BB154" s="95">
        <v>0</v>
      </c>
      <c r="BC154" s="95">
        <v>0</v>
      </c>
      <c r="BD154" s="95">
        <v>0</v>
      </c>
      <c r="BE154" s="95">
        <v>0</v>
      </c>
      <c r="BF154" s="95">
        <v>740000</v>
      </c>
      <c r="BG154" s="95">
        <v>0</v>
      </c>
      <c r="BH154" s="95">
        <v>0</v>
      </c>
      <c r="BI154" s="95">
        <v>0</v>
      </c>
      <c r="BJ154" s="95">
        <v>0</v>
      </c>
      <c r="BK154" s="95">
        <v>0</v>
      </c>
      <c r="BL154" s="95">
        <v>0</v>
      </c>
      <c r="BM154" s="95">
        <v>0</v>
      </c>
      <c r="BN154" s="99" t="s">
        <v>1967</v>
      </c>
      <c r="BO154" s="99" t="s">
        <v>1967</v>
      </c>
      <c r="BP154" s="99" t="s">
        <v>1967</v>
      </c>
      <c r="BQ154" s="99" t="s">
        <v>1967</v>
      </c>
      <c r="BR154" s="99" t="s">
        <v>1967</v>
      </c>
      <c r="BS154" s="99" t="s">
        <v>1967</v>
      </c>
      <c r="BT154" s="99" t="s">
        <v>1967</v>
      </c>
      <c r="BU154" s="99" t="s">
        <v>1967</v>
      </c>
      <c r="BV154" s="99" t="s">
        <v>1967</v>
      </c>
      <c r="BW154" s="99" t="s">
        <v>1967</v>
      </c>
      <c r="BX154" s="99" t="s">
        <v>1967</v>
      </c>
      <c r="BY154" s="99" t="s">
        <v>1967</v>
      </c>
      <c r="BZ154" s="99" t="s">
        <v>1967</v>
      </c>
      <c r="CA154" s="95">
        <v>0</v>
      </c>
      <c r="CB154" s="95">
        <v>0</v>
      </c>
      <c r="CC154" s="95">
        <v>0</v>
      </c>
      <c r="CD154" s="95">
        <v>0</v>
      </c>
      <c r="CE154" s="95">
        <v>0</v>
      </c>
      <c r="CF154" s="95">
        <v>0</v>
      </c>
      <c r="CG154" s="95">
        <v>0</v>
      </c>
      <c r="CH154" s="95">
        <v>0</v>
      </c>
      <c r="CI154" s="95">
        <v>0</v>
      </c>
      <c r="CJ154" s="95">
        <v>0</v>
      </c>
      <c r="CK154" s="95">
        <v>0</v>
      </c>
      <c r="CL154" s="95">
        <v>0</v>
      </c>
      <c r="CM154" s="95">
        <v>0</v>
      </c>
      <c r="CN154" s="95">
        <v>0</v>
      </c>
      <c r="CO154" s="95">
        <v>0</v>
      </c>
      <c r="CP154" s="95">
        <v>0</v>
      </c>
      <c r="CQ154" s="95">
        <v>0</v>
      </c>
      <c r="CR154" s="99" t="s">
        <v>1967</v>
      </c>
      <c r="CS154" s="99" t="s">
        <v>1967</v>
      </c>
      <c r="CT154" s="99" t="s">
        <v>1967</v>
      </c>
      <c r="CU154" s="95">
        <v>0</v>
      </c>
      <c r="CV154" s="95">
        <v>0</v>
      </c>
      <c r="CW154" s="95">
        <v>0</v>
      </c>
      <c r="CX154" s="95">
        <v>0</v>
      </c>
      <c r="CY154" s="95">
        <v>0</v>
      </c>
      <c r="CZ154" s="95">
        <v>0</v>
      </c>
      <c r="DA154" s="99" t="s">
        <v>1967</v>
      </c>
      <c r="DB154" s="99" t="s">
        <v>1967</v>
      </c>
      <c r="DC154" s="99" t="s">
        <v>1967</v>
      </c>
      <c r="DD154" s="95">
        <v>0</v>
      </c>
      <c r="DE154" s="95">
        <v>0</v>
      </c>
      <c r="DF154" s="95">
        <v>0</v>
      </c>
      <c r="DG154" s="95">
        <v>0</v>
      </c>
      <c r="DH154" s="103">
        <v>0</v>
      </c>
    </row>
    <row r="155" spans="1:112" s="89" customFormat="1" ht="15" customHeight="1">
      <c r="A155" s="96" t="s">
        <v>2210</v>
      </c>
      <c r="B155" s="97"/>
      <c r="C155" s="97"/>
      <c r="D155" s="97" t="s">
        <v>1972</v>
      </c>
      <c r="E155" s="95">
        <v>90000</v>
      </c>
      <c r="F155" s="95">
        <v>90000</v>
      </c>
      <c r="G155" s="95">
        <v>0</v>
      </c>
      <c r="H155" s="95">
        <v>0</v>
      </c>
      <c r="I155" s="95">
        <v>90000</v>
      </c>
      <c r="J155" s="95">
        <v>0</v>
      </c>
      <c r="K155" s="95">
        <v>0</v>
      </c>
      <c r="L155" s="95">
        <v>0</v>
      </c>
      <c r="M155" s="95">
        <v>0</v>
      </c>
      <c r="N155" s="95">
        <v>0</v>
      </c>
      <c r="O155" s="95">
        <v>0</v>
      </c>
      <c r="P155" s="95">
        <v>0</v>
      </c>
      <c r="Q155" s="95">
        <v>0</v>
      </c>
      <c r="R155" s="95">
        <v>0</v>
      </c>
      <c r="S155" s="95">
        <v>0</v>
      </c>
      <c r="T155" s="95">
        <v>0</v>
      </c>
      <c r="U155" s="95">
        <v>0</v>
      </c>
      <c r="V155" s="95">
        <v>0</v>
      </c>
      <c r="W155" s="95">
        <v>0</v>
      </c>
      <c r="X155" s="95">
        <v>0</v>
      </c>
      <c r="Y155" s="95">
        <v>0</v>
      </c>
      <c r="Z155" s="95">
        <v>0</v>
      </c>
      <c r="AA155" s="95">
        <v>0</v>
      </c>
      <c r="AB155" s="95">
        <v>0</v>
      </c>
      <c r="AC155" s="95">
        <v>0</v>
      </c>
      <c r="AD155" s="95">
        <v>0</v>
      </c>
      <c r="AE155" s="95">
        <v>0</v>
      </c>
      <c r="AF155" s="95">
        <v>0</v>
      </c>
      <c r="AG155" s="95">
        <v>0</v>
      </c>
      <c r="AH155" s="95">
        <v>0</v>
      </c>
      <c r="AI155" s="95">
        <v>0</v>
      </c>
      <c r="AJ155" s="95">
        <v>0</v>
      </c>
      <c r="AK155" s="95">
        <v>0</v>
      </c>
      <c r="AL155" s="95">
        <v>0</v>
      </c>
      <c r="AM155" s="95">
        <v>0</v>
      </c>
      <c r="AN155" s="95">
        <v>0</v>
      </c>
      <c r="AO155" s="95">
        <v>0</v>
      </c>
      <c r="AP155" s="95">
        <v>0</v>
      </c>
      <c r="AQ155" s="95">
        <v>0</v>
      </c>
      <c r="AR155" s="95">
        <v>0</v>
      </c>
      <c r="AS155" s="95">
        <v>0</v>
      </c>
      <c r="AT155" s="95">
        <v>0</v>
      </c>
      <c r="AU155" s="95">
        <v>0</v>
      </c>
      <c r="AV155" s="95">
        <v>0</v>
      </c>
      <c r="AW155" s="95">
        <v>0</v>
      </c>
      <c r="AX155" s="95">
        <v>0</v>
      </c>
      <c r="AY155" s="95">
        <v>0</v>
      </c>
      <c r="AZ155" s="95">
        <v>0</v>
      </c>
      <c r="BA155" s="95">
        <v>0</v>
      </c>
      <c r="BB155" s="95">
        <v>0</v>
      </c>
      <c r="BC155" s="95">
        <v>0</v>
      </c>
      <c r="BD155" s="95">
        <v>0</v>
      </c>
      <c r="BE155" s="95">
        <v>0</v>
      </c>
      <c r="BF155" s="95">
        <v>0</v>
      </c>
      <c r="BG155" s="95">
        <v>0</v>
      </c>
      <c r="BH155" s="95">
        <v>0</v>
      </c>
      <c r="BI155" s="95">
        <v>0</v>
      </c>
      <c r="BJ155" s="95">
        <v>0</v>
      </c>
      <c r="BK155" s="95">
        <v>0</v>
      </c>
      <c r="BL155" s="95">
        <v>0</v>
      </c>
      <c r="BM155" s="95">
        <v>0</v>
      </c>
      <c r="BN155" s="99" t="s">
        <v>1967</v>
      </c>
      <c r="BO155" s="99" t="s">
        <v>1967</v>
      </c>
      <c r="BP155" s="99" t="s">
        <v>1967</v>
      </c>
      <c r="BQ155" s="99" t="s">
        <v>1967</v>
      </c>
      <c r="BR155" s="99" t="s">
        <v>1967</v>
      </c>
      <c r="BS155" s="99" t="s">
        <v>1967</v>
      </c>
      <c r="BT155" s="99" t="s">
        <v>1967</v>
      </c>
      <c r="BU155" s="99" t="s">
        <v>1967</v>
      </c>
      <c r="BV155" s="99" t="s">
        <v>1967</v>
      </c>
      <c r="BW155" s="99" t="s">
        <v>1967</v>
      </c>
      <c r="BX155" s="99" t="s">
        <v>1967</v>
      </c>
      <c r="BY155" s="99" t="s">
        <v>1967</v>
      </c>
      <c r="BZ155" s="99" t="s">
        <v>1967</v>
      </c>
      <c r="CA155" s="95">
        <v>0</v>
      </c>
      <c r="CB155" s="95">
        <v>0</v>
      </c>
      <c r="CC155" s="95">
        <v>0</v>
      </c>
      <c r="CD155" s="95">
        <v>0</v>
      </c>
      <c r="CE155" s="95">
        <v>0</v>
      </c>
      <c r="CF155" s="95">
        <v>0</v>
      </c>
      <c r="CG155" s="95">
        <v>0</v>
      </c>
      <c r="CH155" s="95">
        <v>0</v>
      </c>
      <c r="CI155" s="95">
        <v>0</v>
      </c>
      <c r="CJ155" s="95">
        <v>0</v>
      </c>
      <c r="CK155" s="95">
        <v>0</v>
      </c>
      <c r="CL155" s="95">
        <v>0</v>
      </c>
      <c r="CM155" s="95">
        <v>0</v>
      </c>
      <c r="CN155" s="95">
        <v>0</v>
      </c>
      <c r="CO155" s="95">
        <v>0</v>
      </c>
      <c r="CP155" s="95">
        <v>0</v>
      </c>
      <c r="CQ155" s="95">
        <v>0</v>
      </c>
      <c r="CR155" s="99" t="s">
        <v>1967</v>
      </c>
      <c r="CS155" s="99" t="s">
        <v>1967</v>
      </c>
      <c r="CT155" s="99" t="s">
        <v>1967</v>
      </c>
      <c r="CU155" s="95">
        <v>0</v>
      </c>
      <c r="CV155" s="95">
        <v>0</v>
      </c>
      <c r="CW155" s="95">
        <v>0</v>
      </c>
      <c r="CX155" s="95">
        <v>0</v>
      </c>
      <c r="CY155" s="95">
        <v>0</v>
      </c>
      <c r="CZ155" s="95">
        <v>0</v>
      </c>
      <c r="DA155" s="99" t="s">
        <v>1967</v>
      </c>
      <c r="DB155" s="99" t="s">
        <v>1967</v>
      </c>
      <c r="DC155" s="99" t="s">
        <v>1967</v>
      </c>
      <c r="DD155" s="95">
        <v>0</v>
      </c>
      <c r="DE155" s="95">
        <v>0</v>
      </c>
      <c r="DF155" s="95">
        <v>0</v>
      </c>
      <c r="DG155" s="95">
        <v>0</v>
      </c>
      <c r="DH155" s="103">
        <v>0</v>
      </c>
    </row>
    <row r="156" spans="1:112" s="89" customFormat="1" ht="15" customHeight="1">
      <c r="A156" s="96" t="s">
        <v>2211</v>
      </c>
      <c r="B156" s="97"/>
      <c r="C156" s="97"/>
      <c r="D156" s="97" t="s">
        <v>1984</v>
      </c>
      <c r="E156" s="95">
        <v>672370.34</v>
      </c>
      <c r="F156" s="95">
        <v>568490.8</v>
      </c>
      <c r="G156" s="95">
        <v>351108</v>
      </c>
      <c r="H156" s="95">
        <v>0</v>
      </c>
      <c r="I156" s="95">
        <v>9064</v>
      </c>
      <c r="J156" s="95">
        <v>0</v>
      </c>
      <c r="K156" s="95">
        <v>0</v>
      </c>
      <c r="L156" s="95">
        <v>0</v>
      </c>
      <c r="M156" s="95">
        <v>0</v>
      </c>
      <c r="N156" s="95">
        <v>42604.9</v>
      </c>
      <c r="O156" s="95">
        <v>12210.9</v>
      </c>
      <c r="P156" s="95">
        <v>2181</v>
      </c>
      <c r="Q156" s="95">
        <v>61822</v>
      </c>
      <c r="R156" s="95">
        <v>0</v>
      </c>
      <c r="S156" s="95">
        <v>89500</v>
      </c>
      <c r="T156" s="95">
        <v>58477.54</v>
      </c>
      <c r="U156" s="95">
        <v>9357.46</v>
      </c>
      <c r="V156" s="95">
        <v>0</v>
      </c>
      <c r="W156" s="95">
        <v>0</v>
      </c>
      <c r="X156" s="95">
        <v>0</v>
      </c>
      <c r="Y156" s="95">
        <v>0</v>
      </c>
      <c r="Z156" s="95">
        <v>0</v>
      </c>
      <c r="AA156" s="95">
        <v>0</v>
      </c>
      <c r="AB156" s="95">
        <v>3600</v>
      </c>
      <c r="AC156" s="95">
        <v>0</v>
      </c>
      <c r="AD156" s="95">
        <v>0</v>
      </c>
      <c r="AE156" s="95">
        <v>0</v>
      </c>
      <c r="AF156" s="95">
        <v>0</v>
      </c>
      <c r="AG156" s="95">
        <v>0</v>
      </c>
      <c r="AH156" s="95">
        <v>0</v>
      </c>
      <c r="AI156" s="95">
        <v>0</v>
      </c>
      <c r="AJ156" s="95">
        <v>330</v>
      </c>
      <c r="AK156" s="95">
        <v>0</v>
      </c>
      <c r="AL156" s="95">
        <v>0</v>
      </c>
      <c r="AM156" s="95">
        <v>0</v>
      </c>
      <c r="AN156" s="95">
        <v>0</v>
      </c>
      <c r="AO156" s="95">
        <v>0</v>
      </c>
      <c r="AP156" s="95">
        <v>4400</v>
      </c>
      <c r="AQ156" s="95">
        <v>7500</v>
      </c>
      <c r="AR156" s="95">
        <v>33290.08</v>
      </c>
      <c r="AS156" s="95">
        <v>0</v>
      </c>
      <c r="AT156" s="95">
        <v>0</v>
      </c>
      <c r="AU156" s="95">
        <v>0</v>
      </c>
      <c r="AV156" s="95">
        <v>45402</v>
      </c>
      <c r="AW156" s="95">
        <v>0</v>
      </c>
      <c r="AX156" s="95">
        <v>8442</v>
      </c>
      <c r="AY156" s="95">
        <v>0</v>
      </c>
      <c r="AZ156" s="95">
        <v>0</v>
      </c>
      <c r="BA156" s="95">
        <v>36960</v>
      </c>
      <c r="BB156" s="95">
        <v>0</v>
      </c>
      <c r="BC156" s="95">
        <v>0</v>
      </c>
      <c r="BD156" s="95">
        <v>0</v>
      </c>
      <c r="BE156" s="95">
        <v>0</v>
      </c>
      <c r="BF156" s="95">
        <v>0</v>
      </c>
      <c r="BG156" s="95">
        <v>0</v>
      </c>
      <c r="BH156" s="95">
        <v>0</v>
      </c>
      <c r="BI156" s="95">
        <v>0</v>
      </c>
      <c r="BJ156" s="95">
        <v>0</v>
      </c>
      <c r="BK156" s="95">
        <v>0</v>
      </c>
      <c r="BL156" s="95">
        <v>0</v>
      </c>
      <c r="BM156" s="95">
        <v>0</v>
      </c>
      <c r="BN156" s="99" t="s">
        <v>1967</v>
      </c>
      <c r="BO156" s="99" t="s">
        <v>1967</v>
      </c>
      <c r="BP156" s="99" t="s">
        <v>1967</v>
      </c>
      <c r="BQ156" s="99" t="s">
        <v>1967</v>
      </c>
      <c r="BR156" s="99" t="s">
        <v>1967</v>
      </c>
      <c r="BS156" s="99" t="s">
        <v>1967</v>
      </c>
      <c r="BT156" s="99" t="s">
        <v>1967</v>
      </c>
      <c r="BU156" s="99" t="s">
        <v>1967</v>
      </c>
      <c r="BV156" s="99" t="s">
        <v>1967</v>
      </c>
      <c r="BW156" s="99" t="s">
        <v>1967</v>
      </c>
      <c r="BX156" s="99" t="s">
        <v>1967</v>
      </c>
      <c r="BY156" s="99" t="s">
        <v>1967</v>
      </c>
      <c r="BZ156" s="99" t="s">
        <v>1967</v>
      </c>
      <c r="CA156" s="95">
        <v>0</v>
      </c>
      <c r="CB156" s="95">
        <v>0</v>
      </c>
      <c r="CC156" s="95">
        <v>0</v>
      </c>
      <c r="CD156" s="95">
        <v>0</v>
      </c>
      <c r="CE156" s="95">
        <v>0</v>
      </c>
      <c r="CF156" s="95">
        <v>0</v>
      </c>
      <c r="CG156" s="95">
        <v>0</v>
      </c>
      <c r="CH156" s="95">
        <v>0</v>
      </c>
      <c r="CI156" s="95">
        <v>0</v>
      </c>
      <c r="CJ156" s="95">
        <v>0</v>
      </c>
      <c r="CK156" s="95">
        <v>0</v>
      </c>
      <c r="CL156" s="95">
        <v>0</v>
      </c>
      <c r="CM156" s="95">
        <v>0</v>
      </c>
      <c r="CN156" s="95">
        <v>0</v>
      </c>
      <c r="CO156" s="95">
        <v>0</v>
      </c>
      <c r="CP156" s="95">
        <v>0</v>
      </c>
      <c r="CQ156" s="95">
        <v>0</v>
      </c>
      <c r="CR156" s="99" t="s">
        <v>1967</v>
      </c>
      <c r="CS156" s="99" t="s">
        <v>1967</v>
      </c>
      <c r="CT156" s="99" t="s">
        <v>1967</v>
      </c>
      <c r="CU156" s="95">
        <v>0</v>
      </c>
      <c r="CV156" s="95">
        <v>0</v>
      </c>
      <c r="CW156" s="95">
        <v>0</v>
      </c>
      <c r="CX156" s="95">
        <v>0</v>
      </c>
      <c r="CY156" s="95">
        <v>0</v>
      </c>
      <c r="CZ156" s="95">
        <v>0</v>
      </c>
      <c r="DA156" s="99" t="s">
        <v>1967</v>
      </c>
      <c r="DB156" s="99" t="s">
        <v>1967</v>
      </c>
      <c r="DC156" s="99" t="s">
        <v>1967</v>
      </c>
      <c r="DD156" s="95">
        <v>0</v>
      </c>
      <c r="DE156" s="95">
        <v>0</v>
      </c>
      <c r="DF156" s="95">
        <v>0</v>
      </c>
      <c r="DG156" s="95">
        <v>0</v>
      </c>
      <c r="DH156" s="103">
        <v>0</v>
      </c>
    </row>
    <row r="157" spans="1:112" s="89" customFormat="1" ht="15" customHeight="1">
      <c r="A157" s="96" t="s">
        <v>2212</v>
      </c>
      <c r="B157" s="97"/>
      <c r="C157" s="97"/>
      <c r="D157" s="97" t="s">
        <v>2213</v>
      </c>
      <c r="E157" s="95">
        <v>790000</v>
      </c>
      <c r="F157" s="95">
        <v>50000</v>
      </c>
      <c r="G157" s="95">
        <v>0</v>
      </c>
      <c r="H157" s="95">
        <v>0</v>
      </c>
      <c r="I157" s="95">
        <v>0</v>
      </c>
      <c r="J157" s="95">
        <v>0</v>
      </c>
      <c r="K157" s="95">
        <v>0</v>
      </c>
      <c r="L157" s="95">
        <v>0</v>
      </c>
      <c r="M157" s="95">
        <v>0</v>
      </c>
      <c r="N157" s="95">
        <v>0</v>
      </c>
      <c r="O157" s="95">
        <v>0</v>
      </c>
      <c r="P157" s="95">
        <v>0</v>
      </c>
      <c r="Q157" s="95">
        <v>0</v>
      </c>
      <c r="R157" s="95">
        <v>0</v>
      </c>
      <c r="S157" s="95">
        <v>50000</v>
      </c>
      <c r="T157" s="95">
        <v>0</v>
      </c>
      <c r="U157" s="95">
        <v>0</v>
      </c>
      <c r="V157" s="95">
        <v>0</v>
      </c>
      <c r="W157" s="95">
        <v>0</v>
      </c>
      <c r="X157" s="95">
        <v>0</v>
      </c>
      <c r="Y157" s="95">
        <v>0</v>
      </c>
      <c r="Z157" s="95">
        <v>0</v>
      </c>
      <c r="AA157" s="95">
        <v>0</v>
      </c>
      <c r="AB157" s="95">
        <v>0</v>
      </c>
      <c r="AC157" s="95">
        <v>0</v>
      </c>
      <c r="AD157" s="95">
        <v>0</v>
      </c>
      <c r="AE157" s="95">
        <v>0</v>
      </c>
      <c r="AF157" s="95">
        <v>0</v>
      </c>
      <c r="AG157" s="95">
        <v>0</v>
      </c>
      <c r="AH157" s="95">
        <v>0</v>
      </c>
      <c r="AI157" s="95">
        <v>0</v>
      </c>
      <c r="AJ157" s="95">
        <v>0</v>
      </c>
      <c r="AK157" s="95">
        <v>0</v>
      </c>
      <c r="AL157" s="95">
        <v>0</v>
      </c>
      <c r="AM157" s="95">
        <v>0</v>
      </c>
      <c r="AN157" s="95">
        <v>0</v>
      </c>
      <c r="AO157" s="95">
        <v>0</v>
      </c>
      <c r="AP157" s="95">
        <v>0</v>
      </c>
      <c r="AQ157" s="95">
        <v>0</v>
      </c>
      <c r="AR157" s="95">
        <v>0</v>
      </c>
      <c r="AS157" s="95">
        <v>0</v>
      </c>
      <c r="AT157" s="95">
        <v>0</v>
      </c>
      <c r="AU157" s="95">
        <v>0</v>
      </c>
      <c r="AV157" s="95">
        <v>740000</v>
      </c>
      <c r="AW157" s="95">
        <v>0</v>
      </c>
      <c r="AX157" s="95">
        <v>0</v>
      </c>
      <c r="AY157" s="95">
        <v>0</v>
      </c>
      <c r="AZ157" s="95">
        <v>0</v>
      </c>
      <c r="BA157" s="95">
        <v>0</v>
      </c>
      <c r="BB157" s="95">
        <v>0</v>
      </c>
      <c r="BC157" s="95">
        <v>0</v>
      </c>
      <c r="BD157" s="95">
        <v>0</v>
      </c>
      <c r="BE157" s="95">
        <v>0</v>
      </c>
      <c r="BF157" s="95">
        <v>740000</v>
      </c>
      <c r="BG157" s="95">
        <v>0</v>
      </c>
      <c r="BH157" s="95">
        <v>0</v>
      </c>
      <c r="BI157" s="95">
        <v>0</v>
      </c>
      <c r="BJ157" s="95">
        <v>0</v>
      </c>
      <c r="BK157" s="95">
        <v>0</v>
      </c>
      <c r="BL157" s="95">
        <v>0</v>
      </c>
      <c r="BM157" s="95">
        <v>0</v>
      </c>
      <c r="BN157" s="99" t="s">
        <v>1967</v>
      </c>
      <c r="BO157" s="99" t="s">
        <v>1967</v>
      </c>
      <c r="BP157" s="99" t="s">
        <v>1967</v>
      </c>
      <c r="BQ157" s="99" t="s">
        <v>1967</v>
      </c>
      <c r="BR157" s="99" t="s">
        <v>1967</v>
      </c>
      <c r="BS157" s="99" t="s">
        <v>1967</v>
      </c>
      <c r="BT157" s="99" t="s">
        <v>1967</v>
      </c>
      <c r="BU157" s="99" t="s">
        <v>1967</v>
      </c>
      <c r="BV157" s="99" t="s">
        <v>1967</v>
      </c>
      <c r="BW157" s="99" t="s">
        <v>1967</v>
      </c>
      <c r="BX157" s="99" t="s">
        <v>1967</v>
      </c>
      <c r="BY157" s="99" t="s">
        <v>1967</v>
      </c>
      <c r="BZ157" s="99" t="s">
        <v>1967</v>
      </c>
      <c r="CA157" s="95">
        <v>0</v>
      </c>
      <c r="CB157" s="95">
        <v>0</v>
      </c>
      <c r="CC157" s="95">
        <v>0</v>
      </c>
      <c r="CD157" s="95">
        <v>0</v>
      </c>
      <c r="CE157" s="95">
        <v>0</v>
      </c>
      <c r="CF157" s="95">
        <v>0</v>
      </c>
      <c r="CG157" s="95">
        <v>0</v>
      </c>
      <c r="CH157" s="95">
        <v>0</v>
      </c>
      <c r="CI157" s="95">
        <v>0</v>
      </c>
      <c r="CJ157" s="95">
        <v>0</v>
      </c>
      <c r="CK157" s="95">
        <v>0</v>
      </c>
      <c r="CL157" s="95">
        <v>0</v>
      </c>
      <c r="CM157" s="95">
        <v>0</v>
      </c>
      <c r="CN157" s="95">
        <v>0</v>
      </c>
      <c r="CO157" s="95">
        <v>0</v>
      </c>
      <c r="CP157" s="95">
        <v>0</v>
      </c>
      <c r="CQ157" s="95">
        <v>0</v>
      </c>
      <c r="CR157" s="99" t="s">
        <v>1967</v>
      </c>
      <c r="CS157" s="99" t="s">
        <v>1967</v>
      </c>
      <c r="CT157" s="99" t="s">
        <v>1967</v>
      </c>
      <c r="CU157" s="95">
        <v>0</v>
      </c>
      <c r="CV157" s="95">
        <v>0</v>
      </c>
      <c r="CW157" s="95">
        <v>0</v>
      </c>
      <c r="CX157" s="95">
        <v>0</v>
      </c>
      <c r="CY157" s="95">
        <v>0</v>
      </c>
      <c r="CZ157" s="95">
        <v>0</v>
      </c>
      <c r="DA157" s="99" t="s">
        <v>1967</v>
      </c>
      <c r="DB157" s="99" t="s">
        <v>1967</v>
      </c>
      <c r="DC157" s="99" t="s">
        <v>1967</v>
      </c>
      <c r="DD157" s="95">
        <v>0</v>
      </c>
      <c r="DE157" s="95">
        <v>0</v>
      </c>
      <c r="DF157" s="95">
        <v>0</v>
      </c>
      <c r="DG157" s="95">
        <v>0</v>
      </c>
      <c r="DH157" s="103">
        <v>0</v>
      </c>
    </row>
    <row r="158" spans="1:112" s="89" customFormat="1" ht="15" customHeight="1">
      <c r="A158" s="96" t="s">
        <v>2214</v>
      </c>
      <c r="B158" s="97"/>
      <c r="C158" s="97"/>
      <c r="D158" s="97" t="s">
        <v>1596</v>
      </c>
      <c r="E158" s="95">
        <v>5683681.6</v>
      </c>
      <c r="F158" s="95">
        <v>4931419.99</v>
      </c>
      <c r="G158" s="95">
        <v>1611617.96</v>
      </c>
      <c r="H158" s="95">
        <v>1229248</v>
      </c>
      <c r="I158" s="95">
        <v>788103</v>
      </c>
      <c r="J158" s="95">
        <v>14100</v>
      </c>
      <c r="K158" s="95">
        <v>197975</v>
      </c>
      <c r="L158" s="95">
        <v>41873.59</v>
      </c>
      <c r="M158" s="95">
        <v>0</v>
      </c>
      <c r="N158" s="95">
        <v>339344.09</v>
      </c>
      <c r="O158" s="95">
        <v>87053.85</v>
      </c>
      <c r="P158" s="95">
        <v>8949.5</v>
      </c>
      <c r="Q158" s="95">
        <v>541155</v>
      </c>
      <c r="R158" s="95">
        <v>0</v>
      </c>
      <c r="S158" s="95">
        <v>72000</v>
      </c>
      <c r="T158" s="95">
        <v>463808.61</v>
      </c>
      <c r="U158" s="95">
        <v>68486.8</v>
      </c>
      <c r="V158" s="95">
        <v>2299</v>
      </c>
      <c r="W158" s="95">
        <v>0</v>
      </c>
      <c r="X158" s="95">
        <v>755</v>
      </c>
      <c r="Y158" s="95">
        <v>0</v>
      </c>
      <c r="Z158" s="95">
        <v>5000</v>
      </c>
      <c r="AA158" s="95">
        <v>26837.31</v>
      </c>
      <c r="AB158" s="95">
        <v>1700</v>
      </c>
      <c r="AC158" s="95">
        <v>0</v>
      </c>
      <c r="AD158" s="95">
        <v>15010.5</v>
      </c>
      <c r="AE158" s="95">
        <v>0</v>
      </c>
      <c r="AF158" s="95">
        <v>0</v>
      </c>
      <c r="AG158" s="95">
        <v>0</v>
      </c>
      <c r="AH158" s="95">
        <v>0</v>
      </c>
      <c r="AI158" s="95">
        <v>800</v>
      </c>
      <c r="AJ158" s="95">
        <v>4480</v>
      </c>
      <c r="AK158" s="95">
        <v>0</v>
      </c>
      <c r="AL158" s="95">
        <v>0</v>
      </c>
      <c r="AM158" s="95">
        <v>0</v>
      </c>
      <c r="AN158" s="95">
        <v>0</v>
      </c>
      <c r="AO158" s="95">
        <v>0</v>
      </c>
      <c r="AP158" s="95">
        <v>41400</v>
      </c>
      <c r="AQ158" s="95">
        <v>85930</v>
      </c>
      <c r="AR158" s="95">
        <v>95000</v>
      </c>
      <c r="AS158" s="95">
        <v>115230</v>
      </c>
      <c r="AT158" s="95">
        <v>0</v>
      </c>
      <c r="AU158" s="95">
        <v>880</v>
      </c>
      <c r="AV158" s="95">
        <v>286503</v>
      </c>
      <c r="AW158" s="95">
        <v>0</v>
      </c>
      <c r="AX158" s="95">
        <v>53296</v>
      </c>
      <c r="AY158" s="95">
        <v>0</v>
      </c>
      <c r="AZ158" s="95">
        <v>196262</v>
      </c>
      <c r="BA158" s="95">
        <v>13320</v>
      </c>
      <c r="BB158" s="95">
        <v>0</v>
      </c>
      <c r="BC158" s="95">
        <v>0</v>
      </c>
      <c r="BD158" s="95">
        <v>0</v>
      </c>
      <c r="BE158" s="95">
        <v>23625</v>
      </c>
      <c r="BF158" s="95">
        <v>0</v>
      </c>
      <c r="BG158" s="95">
        <v>0</v>
      </c>
      <c r="BH158" s="95">
        <v>0</v>
      </c>
      <c r="BI158" s="95">
        <v>0</v>
      </c>
      <c r="BJ158" s="95">
        <v>0</v>
      </c>
      <c r="BK158" s="95">
        <v>0</v>
      </c>
      <c r="BL158" s="95">
        <v>0</v>
      </c>
      <c r="BM158" s="95">
        <v>0</v>
      </c>
      <c r="BN158" s="99" t="s">
        <v>1967</v>
      </c>
      <c r="BO158" s="99" t="s">
        <v>1967</v>
      </c>
      <c r="BP158" s="99" t="s">
        <v>1967</v>
      </c>
      <c r="BQ158" s="99" t="s">
        <v>1967</v>
      </c>
      <c r="BR158" s="99" t="s">
        <v>1967</v>
      </c>
      <c r="BS158" s="99" t="s">
        <v>1967</v>
      </c>
      <c r="BT158" s="99" t="s">
        <v>1967</v>
      </c>
      <c r="BU158" s="99" t="s">
        <v>1967</v>
      </c>
      <c r="BV158" s="99" t="s">
        <v>1967</v>
      </c>
      <c r="BW158" s="99" t="s">
        <v>1967</v>
      </c>
      <c r="BX158" s="99" t="s">
        <v>1967</v>
      </c>
      <c r="BY158" s="99" t="s">
        <v>1967</v>
      </c>
      <c r="BZ158" s="99" t="s">
        <v>1967</v>
      </c>
      <c r="CA158" s="95">
        <v>1950</v>
      </c>
      <c r="CB158" s="95">
        <v>0</v>
      </c>
      <c r="CC158" s="95">
        <v>1950</v>
      </c>
      <c r="CD158" s="95">
        <v>0</v>
      </c>
      <c r="CE158" s="95">
        <v>0</v>
      </c>
      <c r="CF158" s="95">
        <v>0</v>
      </c>
      <c r="CG158" s="95">
        <v>0</v>
      </c>
      <c r="CH158" s="95">
        <v>0</v>
      </c>
      <c r="CI158" s="95">
        <v>0</v>
      </c>
      <c r="CJ158" s="95">
        <v>0</v>
      </c>
      <c r="CK158" s="95">
        <v>0</v>
      </c>
      <c r="CL158" s="95">
        <v>0</v>
      </c>
      <c r="CM158" s="95">
        <v>0</v>
      </c>
      <c r="CN158" s="95">
        <v>0</v>
      </c>
      <c r="CO158" s="95">
        <v>0</v>
      </c>
      <c r="CP158" s="95">
        <v>0</v>
      </c>
      <c r="CQ158" s="95">
        <v>0</v>
      </c>
      <c r="CR158" s="99" t="s">
        <v>1967</v>
      </c>
      <c r="CS158" s="99" t="s">
        <v>1967</v>
      </c>
      <c r="CT158" s="99" t="s">
        <v>1967</v>
      </c>
      <c r="CU158" s="95">
        <v>0</v>
      </c>
      <c r="CV158" s="95">
        <v>0</v>
      </c>
      <c r="CW158" s="95">
        <v>0</v>
      </c>
      <c r="CX158" s="95">
        <v>0</v>
      </c>
      <c r="CY158" s="95">
        <v>0</v>
      </c>
      <c r="CZ158" s="95">
        <v>0</v>
      </c>
      <c r="DA158" s="99" t="s">
        <v>1967</v>
      </c>
      <c r="DB158" s="99" t="s">
        <v>1967</v>
      </c>
      <c r="DC158" s="99" t="s">
        <v>1967</v>
      </c>
      <c r="DD158" s="95">
        <v>0</v>
      </c>
      <c r="DE158" s="95">
        <v>0</v>
      </c>
      <c r="DF158" s="95">
        <v>0</v>
      </c>
      <c r="DG158" s="95">
        <v>0</v>
      </c>
      <c r="DH158" s="103">
        <v>0</v>
      </c>
    </row>
    <row r="159" spans="1:112" s="89" customFormat="1" ht="15" customHeight="1">
      <c r="A159" s="96" t="s">
        <v>2215</v>
      </c>
      <c r="B159" s="97"/>
      <c r="C159" s="97"/>
      <c r="D159" s="97" t="s">
        <v>2216</v>
      </c>
      <c r="E159" s="95">
        <v>5235216.05</v>
      </c>
      <c r="F159" s="95">
        <v>4499754.44</v>
      </c>
      <c r="G159" s="95">
        <v>1460637</v>
      </c>
      <c r="H159" s="95">
        <v>1192590</v>
      </c>
      <c r="I159" s="95">
        <v>726003</v>
      </c>
      <c r="J159" s="95">
        <v>0</v>
      </c>
      <c r="K159" s="95">
        <v>197975</v>
      </c>
      <c r="L159" s="95">
        <v>0</v>
      </c>
      <c r="M159" s="95">
        <v>0</v>
      </c>
      <c r="N159" s="95">
        <v>323351.09</v>
      </c>
      <c r="O159" s="95">
        <v>87053.85</v>
      </c>
      <c r="P159" s="95">
        <v>8949.5</v>
      </c>
      <c r="Q159" s="95">
        <v>503195</v>
      </c>
      <c r="R159" s="95">
        <v>0</v>
      </c>
      <c r="S159" s="95">
        <v>0</v>
      </c>
      <c r="T159" s="95">
        <v>447008.61</v>
      </c>
      <c r="U159" s="95">
        <v>68486.8</v>
      </c>
      <c r="V159" s="95">
        <v>2299</v>
      </c>
      <c r="W159" s="95">
        <v>0</v>
      </c>
      <c r="X159" s="95">
        <v>755</v>
      </c>
      <c r="Y159" s="95">
        <v>0</v>
      </c>
      <c r="Z159" s="95">
        <v>0</v>
      </c>
      <c r="AA159" s="95">
        <v>25837.31</v>
      </c>
      <c r="AB159" s="95">
        <v>0</v>
      </c>
      <c r="AC159" s="95">
        <v>0</v>
      </c>
      <c r="AD159" s="95">
        <v>15010.5</v>
      </c>
      <c r="AE159" s="95">
        <v>0</v>
      </c>
      <c r="AF159" s="95">
        <v>0</v>
      </c>
      <c r="AG159" s="95">
        <v>0</v>
      </c>
      <c r="AH159" s="95">
        <v>0</v>
      </c>
      <c r="AI159" s="95">
        <v>800</v>
      </c>
      <c r="AJ159" s="95">
        <v>4480</v>
      </c>
      <c r="AK159" s="95">
        <v>0</v>
      </c>
      <c r="AL159" s="95">
        <v>0</v>
      </c>
      <c r="AM159" s="95">
        <v>0</v>
      </c>
      <c r="AN159" s="95">
        <v>0</v>
      </c>
      <c r="AO159" s="95">
        <v>0</v>
      </c>
      <c r="AP159" s="95">
        <v>38600</v>
      </c>
      <c r="AQ159" s="95">
        <v>79630</v>
      </c>
      <c r="AR159" s="95">
        <v>95000</v>
      </c>
      <c r="AS159" s="95">
        <v>115230</v>
      </c>
      <c r="AT159" s="95">
        <v>0</v>
      </c>
      <c r="AU159" s="95">
        <v>880</v>
      </c>
      <c r="AV159" s="95">
        <v>286503</v>
      </c>
      <c r="AW159" s="95">
        <v>0</v>
      </c>
      <c r="AX159" s="95">
        <v>53296</v>
      </c>
      <c r="AY159" s="95">
        <v>0</v>
      </c>
      <c r="AZ159" s="95">
        <v>196262</v>
      </c>
      <c r="BA159" s="95">
        <v>13320</v>
      </c>
      <c r="BB159" s="95">
        <v>0</v>
      </c>
      <c r="BC159" s="95">
        <v>0</v>
      </c>
      <c r="BD159" s="95">
        <v>0</v>
      </c>
      <c r="BE159" s="95">
        <v>23625</v>
      </c>
      <c r="BF159" s="95">
        <v>0</v>
      </c>
      <c r="BG159" s="95">
        <v>0</v>
      </c>
      <c r="BH159" s="95">
        <v>0</v>
      </c>
      <c r="BI159" s="95">
        <v>0</v>
      </c>
      <c r="BJ159" s="95">
        <v>0</v>
      </c>
      <c r="BK159" s="95">
        <v>0</v>
      </c>
      <c r="BL159" s="95">
        <v>0</v>
      </c>
      <c r="BM159" s="95">
        <v>0</v>
      </c>
      <c r="BN159" s="99" t="s">
        <v>1967</v>
      </c>
      <c r="BO159" s="99" t="s">
        <v>1967</v>
      </c>
      <c r="BP159" s="99" t="s">
        <v>1967</v>
      </c>
      <c r="BQ159" s="99" t="s">
        <v>1967</v>
      </c>
      <c r="BR159" s="99" t="s">
        <v>1967</v>
      </c>
      <c r="BS159" s="99" t="s">
        <v>1967</v>
      </c>
      <c r="BT159" s="99" t="s">
        <v>1967</v>
      </c>
      <c r="BU159" s="99" t="s">
        <v>1967</v>
      </c>
      <c r="BV159" s="99" t="s">
        <v>1967</v>
      </c>
      <c r="BW159" s="99" t="s">
        <v>1967</v>
      </c>
      <c r="BX159" s="99" t="s">
        <v>1967</v>
      </c>
      <c r="BY159" s="99" t="s">
        <v>1967</v>
      </c>
      <c r="BZ159" s="99" t="s">
        <v>1967</v>
      </c>
      <c r="CA159" s="95">
        <v>1950</v>
      </c>
      <c r="CB159" s="95">
        <v>0</v>
      </c>
      <c r="CC159" s="95">
        <v>1950</v>
      </c>
      <c r="CD159" s="95">
        <v>0</v>
      </c>
      <c r="CE159" s="95">
        <v>0</v>
      </c>
      <c r="CF159" s="95">
        <v>0</v>
      </c>
      <c r="CG159" s="95">
        <v>0</v>
      </c>
      <c r="CH159" s="95">
        <v>0</v>
      </c>
      <c r="CI159" s="95">
        <v>0</v>
      </c>
      <c r="CJ159" s="95">
        <v>0</v>
      </c>
      <c r="CK159" s="95">
        <v>0</v>
      </c>
      <c r="CL159" s="95">
        <v>0</v>
      </c>
      <c r="CM159" s="95">
        <v>0</v>
      </c>
      <c r="CN159" s="95">
        <v>0</v>
      </c>
      <c r="CO159" s="95">
        <v>0</v>
      </c>
      <c r="CP159" s="95">
        <v>0</v>
      </c>
      <c r="CQ159" s="95">
        <v>0</v>
      </c>
      <c r="CR159" s="99" t="s">
        <v>1967</v>
      </c>
      <c r="CS159" s="99" t="s">
        <v>1967</v>
      </c>
      <c r="CT159" s="99" t="s">
        <v>1967</v>
      </c>
      <c r="CU159" s="95">
        <v>0</v>
      </c>
      <c r="CV159" s="95">
        <v>0</v>
      </c>
      <c r="CW159" s="95">
        <v>0</v>
      </c>
      <c r="CX159" s="95">
        <v>0</v>
      </c>
      <c r="CY159" s="95">
        <v>0</v>
      </c>
      <c r="CZ159" s="95">
        <v>0</v>
      </c>
      <c r="DA159" s="99" t="s">
        <v>1967</v>
      </c>
      <c r="DB159" s="99" t="s">
        <v>1967</v>
      </c>
      <c r="DC159" s="99" t="s">
        <v>1967</v>
      </c>
      <c r="DD159" s="95">
        <v>0</v>
      </c>
      <c r="DE159" s="95">
        <v>0</v>
      </c>
      <c r="DF159" s="95">
        <v>0</v>
      </c>
      <c r="DG159" s="95">
        <v>0</v>
      </c>
      <c r="DH159" s="103">
        <v>0</v>
      </c>
    </row>
    <row r="160" spans="1:112" s="89" customFormat="1" ht="15" customHeight="1">
      <c r="A160" s="96" t="s">
        <v>2217</v>
      </c>
      <c r="B160" s="97"/>
      <c r="C160" s="97"/>
      <c r="D160" s="97" t="s">
        <v>1972</v>
      </c>
      <c r="E160" s="95">
        <v>5235216.05</v>
      </c>
      <c r="F160" s="95">
        <v>4499754.44</v>
      </c>
      <c r="G160" s="95">
        <v>1460637</v>
      </c>
      <c r="H160" s="95">
        <v>1192590</v>
      </c>
      <c r="I160" s="95">
        <v>726003</v>
      </c>
      <c r="J160" s="95">
        <v>0</v>
      </c>
      <c r="K160" s="95">
        <v>197975</v>
      </c>
      <c r="L160" s="95">
        <v>0</v>
      </c>
      <c r="M160" s="95">
        <v>0</v>
      </c>
      <c r="N160" s="95">
        <v>323351.09</v>
      </c>
      <c r="O160" s="95">
        <v>87053.85</v>
      </c>
      <c r="P160" s="95">
        <v>8949.5</v>
      </c>
      <c r="Q160" s="95">
        <v>503195</v>
      </c>
      <c r="R160" s="95">
        <v>0</v>
      </c>
      <c r="S160" s="95">
        <v>0</v>
      </c>
      <c r="T160" s="95">
        <v>447008.61</v>
      </c>
      <c r="U160" s="95">
        <v>68486.8</v>
      </c>
      <c r="V160" s="95">
        <v>2299</v>
      </c>
      <c r="W160" s="95">
        <v>0</v>
      </c>
      <c r="X160" s="95">
        <v>755</v>
      </c>
      <c r="Y160" s="95">
        <v>0</v>
      </c>
      <c r="Z160" s="95">
        <v>0</v>
      </c>
      <c r="AA160" s="95">
        <v>25837.31</v>
      </c>
      <c r="AB160" s="95">
        <v>0</v>
      </c>
      <c r="AC160" s="95">
        <v>0</v>
      </c>
      <c r="AD160" s="95">
        <v>15010.5</v>
      </c>
      <c r="AE160" s="95">
        <v>0</v>
      </c>
      <c r="AF160" s="95">
        <v>0</v>
      </c>
      <c r="AG160" s="95">
        <v>0</v>
      </c>
      <c r="AH160" s="95">
        <v>0</v>
      </c>
      <c r="AI160" s="95">
        <v>800</v>
      </c>
      <c r="AJ160" s="95">
        <v>4480</v>
      </c>
      <c r="AK160" s="95">
        <v>0</v>
      </c>
      <c r="AL160" s="95">
        <v>0</v>
      </c>
      <c r="AM160" s="95">
        <v>0</v>
      </c>
      <c r="AN160" s="95">
        <v>0</v>
      </c>
      <c r="AO160" s="95">
        <v>0</v>
      </c>
      <c r="AP160" s="95">
        <v>38600</v>
      </c>
      <c r="AQ160" s="95">
        <v>79630</v>
      </c>
      <c r="AR160" s="95">
        <v>95000</v>
      </c>
      <c r="AS160" s="95">
        <v>115230</v>
      </c>
      <c r="AT160" s="95">
        <v>0</v>
      </c>
      <c r="AU160" s="95">
        <v>880</v>
      </c>
      <c r="AV160" s="95">
        <v>286503</v>
      </c>
      <c r="AW160" s="95">
        <v>0</v>
      </c>
      <c r="AX160" s="95">
        <v>53296</v>
      </c>
      <c r="AY160" s="95">
        <v>0</v>
      </c>
      <c r="AZ160" s="95">
        <v>196262</v>
      </c>
      <c r="BA160" s="95">
        <v>13320</v>
      </c>
      <c r="BB160" s="95">
        <v>0</v>
      </c>
      <c r="BC160" s="95">
        <v>0</v>
      </c>
      <c r="BD160" s="95">
        <v>0</v>
      </c>
      <c r="BE160" s="95">
        <v>23625</v>
      </c>
      <c r="BF160" s="95">
        <v>0</v>
      </c>
      <c r="BG160" s="95">
        <v>0</v>
      </c>
      <c r="BH160" s="95">
        <v>0</v>
      </c>
      <c r="BI160" s="95">
        <v>0</v>
      </c>
      <c r="BJ160" s="95">
        <v>0</v>
      </c>
      <c r="BK160" s="95">
        <v>0</v>
      </c>
      <c r="BL160" s="95">
        <v>0</v>
      </c>
      <c r="BM160" s="95">
        <v>0</v>
      </c>
      <c r="BN160" s="99" t="s">
        <v>1967</v>
      </c>
      <c r="BO160" s="99" t="s">
        <v>1967</v>
      </c>
      <c r="BP160" s="99" t="s">
        <v>1967</v>
      </c>
      <c r="BQ160" s="99" t="s">
        <v>1967</v>
      </c>
      <c r="BR160" s="99" t="s">
        <v>1967</v>
      </c>
      <c r="BS160" s="99" t="s">
        <v>1967</v>
      </c>
      <c r="BT160" s="99" t="s">
        <v>1967</v>
      </c>
      <c r="BU160" s="99" t="s">
        <v>1967</v>
      </c>
      <c r="BV160" s="99" t="s">
        <v>1967</v>
      </c>
      <c r="BW160" s="99" t="s">
        <v>1967</v>
      </c>
      <c r="BX160" s="99" t="s">
        <v>1967</v>
      </c>
      <c r="BY160" s="99" t="s">
        <v>1967</v>
      </c>
      <c r="BZ160" s="99" t="s">
        <v>1967</v>
      </c>
      <c r="CA160" s="95">
        <v>1950</v>
      </c>
      <c r="CB160" s="95">
        <v>0</v>
      </c>
      <c r="CC160" s="95">
        <v>1950</v>
      </c>
      <c r="CD160" s="95">
        <v>0</v>
      </c>
      <c r="CE160" s="95">
        <v>0</v>
      </c>
      <c r="CF160" s="95">
        <v>0</v>
      </c>
      <c r="CG160" s="95">
        <v>0</v>
      </c>
      <c r="CH160" s="95">
        <v>0</v>
      </c>
      <c r="CI160" s="95">
        <v>0</v>
      </c>
      <c r="CJ160" s="95">
        <v>0</v>
      </c>
      <c r="CK160" s="95">
        <v>0</v>
      </c>
      <c r="CL160" s="95">
        <v>0</v>
      </c>
      <c r="CM160" s="95">
        <v>0</v>
      </c>
      <c r="CN160" s="95">
        <v>0</v>
      </c>
      <c r="CO160" s="95">
        <v>0</v>
      </c>
      <c r="CP160" s="95">
        <v>0</v>
      </c>
      <c r="CQ160" s="95">
        <v>0</v>
      </c>
      <c r="CR160" s="99" t="s">
        <v>1967</v>
      </c>
      <c r="CS160" s="99" t="s">
        <v>1967</v>
      </c>
      <c r="CT160" s="99" t="s">
        <v>1967</v>
      </c>
      <c r="CU160" s="95">
        <v>0</v>
      </c>
      <c r="CV160" s="95">
        <v>0</v>
      </c>
      <c r="CW160" s="95">
        <v>0</v>
      </c>
      <c r="CX160" s="95">
        <v>0</v>
      </c>
      <c r="CY160" s="95">
        <v>0</v>
      </c>
      <c r="CZ160" s="95">
        <v>0</v>
      </c>
      <c r="DA160" s="99" t="s">
        <v>1967</v>
      </c>
      <c r="DB160" s="99" t="s">
        <v>1967</v>
      </c>
      <c r="DC160" s="99" t="s">
        <v>1967</v>
      </c>
      <c r="DD160" s="95">
        <v>0</v>
      </c>
      <c r="DE160" s="95">
        <v>0</v>
      </c>
      <c r="DF160" s="95">
        <v>0</v>
      </c>
      <c r="DG160" s="95">
        <v>0</v>
      </c>
      <c r="DH160" s="103">
        <v>0</v>
      </c>
    </row>
    <row r="161" spans="1:112" s="89" customFormat="1" ht="15" customHeight="1">
      <c r="A161" s="96" t="s">
        <v>2218</v>
      </c>
      <c r="B161" s="97"/>
      <c r="C161" s="97"/>
      <c r="D161" s="97" t="s">
        <v>2219</v>
      </c>
      <c r="E161" s="95">
        <v>448465.55</v>
      </c>
      <c r="F161" s="95">
        <v>431665.55</v>
      </c>
      <c r="G161" s="95">
        <v>150980.96</v>
      </c>
      <c r="H161" s="95">
        <v>36658</v>
      </c>
      <c r="I161" s="95">
        <v>62100</v>
      </c>
      <c r="J161" s="95">
        <v>14100</v>
      </c>
      <c r="K161" s="95">
        <v>0</v>
      </c>
      <c r="L161" s="95">
        <v>41873.59</v>
      </c>
      <c r="M161" s="95">
        <v>0</v>
      </c>
      <c r="N161" s="95">
        <v>15993</v>
      </c>
      <c r="O161" s="95">
        <v>0</v>
      </c>
      <c r="P161" s="95">
        <v>0</v>
      </c>
      <c r="Q161" s="95">
        <v>37960</v>
      </c>
      <c r="R161" s="95">
        <v>0</v>
      </c>
      <c r="S161" s="95">
        <v>72000</v>
      </c>
      <c r="T161" s="95">
        <v>16800</v>
      </c>
      <c r="U161" s="95">
        <v>0</v>
      </c>
      <c r="V161" s="95">
        <v>0</v>
      </c>
      <c r="W161" s="95">
        <v>0</v>
      </c>
      <c r="X161" s="95">
        <v>0</v>
      </c>
      <c r="Y161" s="95">
        <v>0</v>
      </c>
      <c r="Z161" s="95">
        <v>5000</v>
      </c>
      <c r="AA161" s="95">
        <v>1000</v>
      </c>
      <c r="AB161" s="95">
        <v>1700</v>
      </c>
      <c r="AC161" s="95">
        <v>0</v>
      </c>
      <c r="AD161" s="95">
        <v>0</v>
      </c>
      <c r="AE161" s="95">
        <v>0</v>
      </c>
      <c r="AF161" s="95">
        <v>0</v>
      </c>
      <c r="AG161" s="95">
        <v>0</v>
      </c>
      <c r="AH161" s="95">
        <v>0</v>
      </c>
      <c r="AI161" s="95">
        <v>0</v>
      </c>
      <c r="AJ161" s="95">
        <v>0</v>
      </c>
      <c r="AK161" s="95">
        <v>0</v>
      </c>
      <c r="AL161" s="95">
        <v>0</v>
      </c>
      <c r="AM161" s="95">
        <v>0</v>
      </c>
      <c r="AN161" s="95">
        <v>0</v>
      </c>
      <c r="AO161" s="95">
        <v>0</v>
      </c>
      <c r="AP161" s="95">
        <v>2800</v>
      </c>
      <c r="AQ161" s="95">
        <v>6300</v>
      </c>
      <c r="AR161" s="95">
        <v>0</v>
      </c>
      <c r="AS161" s="95">
        <v>0</v>
      </c>
      <c r="AT161" s="95">
        <v>0</v>
      </c>
      <c r="AU161" s="95">
        <v>0</v>
      </c>
      <c r="AV161" s="95">
        <v>0</v>
      </c>
      <c r="AW161" s="95">
        <v>0</v>
      </c>
      <c r="AX161" s="95">
        <v>0</v>
      </c>
      <c r="AY161" s="95">
        <v>0</v>
      </c>
      <c r="AZ161" s="95">
        <v>0</v>
      </c>
      <c r="BA161" s="95">
        <v>0</v>
      </c>
      <c r="BB161" s="95">
        <v>0</v>
      </c>
      <c r="BC161" s="95">
        <v>0</v>
      </c>
      <c r="BD161" s="95">
        <v>0</v>
      </c>
      <c r="BE161" s="95">
        <v>0</v>
      </c>
      <c r="BF161" s="95">
        <v>0</v>
      </c>
      <c r="BG161" s="95">
        <v>0</v>
      </c>
      <c r="BH161" s="95">
        <v>0</v>
      </c>
      <c r="BI161" s="95">
        <v>0</v>
      </c>
      <c r="BJ161" s="95">
        <v>0</v>
      </c>
      <c r="BK161" s="95">
        <v>0</v>
      </c>
      <c r="BL161" s="95">
        <v>0</v>
      </c>
      <c r="BM161" s="95">
        <v>0</v>
      </c>
      <c r="BN161" s="99" t="s">
        <v>1967</v>
      </c>
      <c r="BO161" s="99" t="s">
        <v>1967</v>
      </c>
      <c r="BP161" s="99" t="s">
        <v>1967</v>
      </c>
      <c r="BQ161" s="99" t="s">
        <v>1967</v>
      </c>
      <c r="BR161" s="99" t="s">
        <v>1967</v>
      </c>
      <c r="BS161" s="99" t="s">
        <v>1967</v>
      </c>
      <c r="BT161" s="99" t="s">
        <v>1967</v>
      </c>
      <c r="BU161" s="99" t="s">
        <v>1967</v>
      </c>
      <c r="BV161" s="99" t="s">
        <v>1967</v>
      </c>
      <c r="BW161" s="99" t="s">
        <v>1967</v>
      </c>
      <c r="BX161" s="99" t="s">
        <v>1967</v>
      </c>
      <c r="BY161" s="99" t="s">
        <v>1967</v>
      </c>
      <c r="BZ161" s="99" t="s">
        <v>1967</v>
      </c>
      <c r="CA161" s="95">
        <v>0</v>
      </c>
      <c r="CB161" s="95">
        <v>0</v>
      </c>
      <c r="CC161" s="95">
        <v>0</v>
      </c>
      <c r="CD161" s="95">
        <v>0</v>
      </c>
      <c r="CE161" s="95">
        <v>0</v>
      </c>
      <c r="CF161" s="95">
        <v>0</v>
      </c>
      <c r="CG161" s="95">
        <v>0</v>
      </c>
      <c r="CH161" s="95">
        <v>0</v>
      </c>
      <c r="CI161" s="95">
        <v>0</v>
      </c>
      <c r="CJ161" s="95">
        <v>0</v>
      </c>
      <c r="CK161" s="95">
        <v>0</v>
      </c>
      <c r="CL161" s="95">
        <v>0</v>
      </c>
      <c r="CM161" s="95">
        <v>0</v>
      </c>
      <c r="CN161" s="95">
        <v>0</v>
      </c>
      <c r="CO161" s="95">
        <v>0</v>
      </c>
      <c r="CP161" s="95">
        <v>0</v>
      </c>
      <c r="CQ161" s="95">
        <v>0</v>
      </c>
      <c r="CR161" s="99" t="s">
        <v>1967</v>
      </c>
      <c r="CS161" s="99" t="s">
        <v>1967</v>
      </c>
      <c r="CT161" s="99" t="s">
        <v>1967</v>
      </c>
      <c r="CU161" s="95">
        <v>0</v>
      </c>
      <c r="CV161" s="95">
        <v>0</v>
      </c>
      <c r="CW161" s="95">
        <v>0</v>
      </c>
      <c r="CX161" s="95">
        <v>0</v>
      </c>
      <c r="CY161" s="95">
        <v>0</v>
      </c>
      <c r="CZ161" s="95">
        <v>0</v>
      </c>
      <c r="DA161" s="99" t="s">
        <v>1967</v>
      </c>
      <c r="DB161" s="99" t="s">
        <v>1967</v>
      </c>
      <c r="DC161" s="99" t="s">
        <v>1967</v>
      </c>
      <c r="DD161" s="95">
        <v>0</v>
      </c>
      <c r="DE161" s="95">
        <v>0</v>
      </c>
      <c r="DF161" s="95">
        <v>0</v>
      </c>
      <c r="DG161" s="95">
        <v>0</v>
      </c>
      <c r="DH161" s="103">
        <v>0</v>
      </c>
    </row>
    <row r="162" spans="1:112" s="89" customFormat="1" ht="15" customHeight="1">
      <c r="A162" s="96" t="s">
        <v>2220</v>
      </c>
      <c r="B162" s="97"/>
      <c r="C162" s="97"/>
      <c r="D162" s="97" t="s">
        <v>2221</v>
      </c>
      <c r="E162" s="95">
        <v>448465.55</v>
      </c>
      <c r="F162" s="95">
        <v>431665.55</v>
      </c>
      <c r="G162" s="95">
        <v>150980.96</v>
      </c>
      <c r="H162" s="95">
        <v>36658</v>
      </c>
      <c r="I162" s="95">
        <v>62100</v>
      </c>
      <c r="J162" s="95">
        <v>14100</v>
      </c>
      <c r="K162" s="95">
        <v>0</v>
      </c>
      <c r="L162" s="95">
        <v>41873.59</v>
      </c>
      <c r="M162" s="95">
        <v>0</v>
      </c>
      <c r="N162" s="95">
        <v>15993</v>
      </c>
      <c r="O162" s="95">
        <v>0</v>
      </c>
      <c r="P162" s="95">
        <v>0</v>
      </c>
      <c r="Q162" s="95">
        <v>37960</v>
      </c>
      <c r="R162" s="95">
        <v>0</v>
      </c>
      <c r="S162" s="95">
        <v>72000</v>
      </c>
      <c r="T162" s="95">
        <v>16800</v>
      </c>
      <c r="U162" s="95">
        <v>0</v>
      </c>
      <c r="V162" s="95">
        <v>0</v>
      </c>
      <c r="W162" s="95">
        <v>0</v>
      </c>
      <c r="X162" s="95">
        <v>0</v>
      </c>
      <c r="Y162" s="95">
        <v>0</v>
      </c>
      <c r="Z162" s="95">
        <v>5000</v>
      </c>
      <c r="AA162" s="95">
        <v>1000</v>
      </c>
      <c r="AB162" s="95">
        <v>1700</v>
      </c>
      <c r="AC162" s="95">
        <v>0</v>
      </c>
      <c r="AD162" s="95">
        <v>0</v>
      </c>
      <c r="AE162" s="95">
        <v>0</v>
      </c>
      <c r="AF162" s="95">
        <v>0</v>
      </c>
      <c r="AG162" s="95">
        <v>0</v>
      </c>
      <c r="AH162" s="95">
        <v>0</v>
      </c>
      <c r="AI162" s="95">
        <v>0</v>
      </c>
      <c r="AJ162" s="95">
        <v>0</v>
      </c>
      <c r="AK162" s="95">
        <v>0</v>
      </c>
      <c r="AL162" s="95">
        <v>0</v>
      </c>
      <c r="AM162" s="95">
        <v>0</v>
      </c>
      <c r="AN162" s="95">
        <v>0</v>
      </c>
      <c r="AO162" s="95">
        <v>0</v>
      </c>
      <c r="AP162" s="95">
        <v>2800</v>
      </c>
      <c r="AQ162" s="95">
        <v>6300</v>
      </c>
      <c r="AR162" s="95">
        <v>0</v>
      </c>
      <c r="AS162" s="95">
        <v>0</v>
      </c>
      <c r="AT162" s="95">
        <v>0</v>
      </c>
      <c r="AU162" s="95">
        <v>0</v>
      </c>
      <c r="AV162" s="95">
        <v>0</v>
      </c>
      <c r="AW162" s="95">
        <v>0</v>
      </c>
      <c r="AX162" s="95">
        <v>0</v>
      </c>
      <c r="AY162" s="95">
        <v>0</v>
      </c>
      <c r="AZ162" s="95">
        <v>0</v>
      </c>
      <c r="BA162" s="95">
        <v>0</v>
      </c>
      <c r="BB162" s="95">
        <v>0</v>
      </c>
      <c r="BC162" s="95">
        <v>0</v>
      </c>
      <c r="BD162" s="95">
        <v>0</v>
      </c>
      <c r="BE162" s="95">
        <v>0</v>
      </c>
      <c r="BF162" s="95">
        <v>0</v>
      </c>
      <c r="BG162" s="95">
        <v>0</v>
      </c>
      <c r="BH162" s="95">
        <v>0</v>
      </c>
      <c r="BI162" s="95">
        <v>0</v>
      </c>
      <c r="BJ162" s="95">
        <v>0</v>
      </c>
      <c r="BK162" s="95">
        <v>0</v>
      </c>
      <c r="BL162" s="95">
        <v>0</v>
      </c>
      <c r="BM162" s="95">
        <v>0</v>
      </c>
      <c r="BN162" s="99" t="s">
        <v>1967</v>
      </c>
      <c r="BO162" s="99" t="s">
        <v>1967</v>
      </c>
      <c r="BP162" s="99" t="s">
        <v>1967</v>
      </c>
      <c r="BQ162" s="99" t="s">
        <v>1967</v>
      </c>
      <c r="BR162" s="99" t="s">
        <v>1967</v>
      </c>
      <c r="BS162" s="99" t="s">
        <v>1967</v>
      </c>
      <c r="BT162" s="99" t="s">
        <v>1967</v>
      </c>
      <c r="BU162" s="99" t="s">
        <v>1967</v>
      </c>
      <c r="BV162" s="99" t="s">
        <v>1967</v>
      </c>
      <c r="BW162" s="99" t="s">
        <v>1967</v>
      </c>
      <c r="BX162" s="99" t="s">
        <v>1967</v>
      </c>
      <c r="BY162" s="99" t="s">
        <v>1967</v>
      </c>
      <c r="BZ162" s="99" t="s">
        <v>1967</v>
      </c>
      <c r="CA162" s="95">
        <v>0</v>
      </c>
      <c r="CB162" s="95">
        <v>0</v>
      </c>
      <c r="CC162" s="95">
        <v>0</v>
      </c>
      <c r="CD162" s="95">
        <v>0</v>
      </c>
      <c r="CE162" s="95">
        <v>0</v>
      </c>
      <c r="CF162" s="95">
        <v>0</v>
      </c>
      <c r="CG162" s="95">
        <v>0</v>
      </c>
      <c r="CH162" s="95">
        <v>0</v>
      </c>
      <c r="CI162" s="95">
        <v>0</v>
      </c>
      <c r="CJ162" s="95">
        <v>0</v>
      </c>
      <c r="CK162" s="95">
        <v>0</v>
      </c>
      <c r="CL162" s="95">
        <v>0</v>
      </c>
      <c r="CM162" s="95">
        <v>0</v>
      </c>
      <c r="CN162" s="95">
        <v>0</v>
      </c>
      <c r="CO162" s="95">
        <v>0</v>
      </c>
      <c r="CP162" s="95">
        <v>0</v>
      </c>
      <c r="CQ162" s="95">
        <v>0</v>
      </c>
      <c r="CR162" s="99" t="s">
        <v>1967</v>
      </c>
      <c r="CS162" s="99" t="s">
        <v>1967</v>
      </c>
      <c r="CT162" s="99" t="s">
        <v>1967</v>
      </c>
      <c r="CU162" s="95">
        <v>0</v>
      </c>
      <c r="CV162" s="95">
        <v>0</v>
      </c>
      <c r="CW162" s="95">
        <v>0</v>
      </c>
      <c r="CX162" s="95">
        <v>0</v>
      </c>
      <c r="CY162" s="95">
        <v>0</v>
      </c>
      <c r="CZ162" s="95">
        <v>0</v>
      </c>
      <c r="DA162" s="99" t="s">
        <v>1967</v>
      </c>
      <c r="DB162" s="99" t="s">
        <v>1967</v>
      </c>
      <c r="DC162" s="99" t="s">
        <v>1967</v>
      </c>
      <c r="DD162" s="95">
        <v>0</v>
      </c>
      <c r="DE162" s="95">
        <v>0</v>
      </c>
      <c r="DF162" s="95">
        <v>0</v>
      </c>
      <c r="DG162" s="95">
        <v>0</v>
      </c>
      <c r="DH162" s="103">
        <v>0</v>
      </c>
    </row>
    <row r="163" spans="1:112" s="89" customFormat="1" ht="15" customHeight="1">
      <c r="A163" s="96" t="s">
        <v>2222</v>
      </c>
      <c r="B163" s="97"/>
      <c r="C163" s="97"/>
      <c r="D163" s="97" t="s">
        <v>1700</v>
      </c>
      <c r="E163" s="95">
        <v>2758723.29</v>
      </c>
      <c r="F163" s="95">
        <v>2462691.07</v>
      </c>
      <c r="G163" s="95">
        <v>703396</v>
      </c>
      <c r="H163" s="95">
        <v>698315</v>
      </c>
      <c r="I163" s="95">
        <v>275658</v>
      </c>
      <c r="J163" s="95">
        <v>0</v>
      </c>
      <c r="K163" s="95">
        <v>0</v>
      </c>
      <c r="L163" s="95">
        <v>0</v>
      </c>
      <c r="M163" s="95">
        <v>0</v>
      </c>
      <c r="N163" s="95">
        <v>143637.23</v>
      </c>
      <c r="O163" s="95">
        <v>32357.1</v>
      </c>
      <c r="P163" s="95">
        <v>2517.74</v>
      </c>
      <c r="Q163" s="95">
        <v>241710</v>
      </c>
      <c r="R163" s="95">
        <v>0</v>
      </c>
      <c r="S163" s="95">
        <v>365100</v>
      </c>
      <c r="T163" s="95">
        <v>259493.22</v>
      </c>
      <c r="U163" s="95">
        <v>20312.8</v>
      </c>
      <c r="V163" s="95">
        <v>0</v>
      </c>
      <c r="W163" s="95">
        <v>0</v>
      </c>
      <c r="X163" s="95">
        <v>469.87</v>
      </c>
      <c r="Y163" s="95">
        <v>0</v>
      </c>
      <c r="Z163" s="95">
        <v>0</v>
      </c>
      <c r="AA163" s="95">
        <v>5769.39</v>
      </c>
      <c r="AB163" s="95">
        <v>0</v>
      </c>
      <c r="AC163" s="95">
        <v>0</v>
      </c>
      <c r="AD163" s="95">
        <v>5137</v>
      </c>
      <c r="AE163" s="95">
        <v>0</v>
      </c>
      <c r="AF163" s="95">
        <v>0</v>
      </c>
      <c r="AG163" s="95">
        <v>4753.73</v>
      </c>
      <c r="AH163" s="95">
        <v>0</v>
      </c>
      <c r="AI163" s="95">
        <v>0</v>
      </c>
      <c r="AJ163" s="95">
        <v>0</v>
      </c>
      <c r="AK163" s="95">
        <v>0</v>
      </c>
      <c r="AL163" s="95">
        <v>0</v>
      </c>
      <c r="AM163" s="95">
        <v>0</v>
      </c>
      <c r="AN163" s="95">
        <v>0</v>
      </c>
      <c r="AO163" s="95">
        <v>0</v>
      </c>
      <c r="AP163" s="95">
        <v>17800</v>
      </c>
      <c r="AQ163" s="95">
        <v>35150</v>
      </c>
      <c r="AR163" s="95">
        <v>159000</v>
      </c>
      <c r="AS163" s="95">
        <v>0</v>
      </c>
      <c r="AT163" s="95">
        <v>0</v>
      </c>
      <c r="AU163" s="95">
        <v>11100.43</v>
      </c>
      <c r="AV163" s="95">
        <v>36539</v>
      </c>
      <c r="AW163" s="95">
        <v>0</v>
      </c>
      <c r="AX163" s="95">
        <v>19889</v>
      </c>
      <c r="AY163" s="95">
        <v>0</v>
      </c>
      <c r="AZ163" s="95">
        <v>0</v>
      </c>
      <c r="BA163" s="95">
        <v>0</v>
      </c>
      <c r="BB163" s="95">
        <v>0</v>
      </c>
      <c r="BC163" s="95">
        <v>0</v>
      </c>
      <c r="BD163" s="95">
        <v>0</v>
      </c>
      <c r="BE163" s="95">
        <v>14650</v>
      </c>
      <c r="BF163" s="95">
        <v>0</v>
      </c>
      <c r="BG163" s="95">
        <v>0</v>
      </c>
      <c r="BH163" s="95">
        <v>2000</v>
      </c>
      <c r="BI163" s="95">
        <v>0</v>
      </c>
      <c r="BJ163" s="95">
        <v>0</v>
      </c>
      <c r="BK163" s="95">
        <v>0</v>
      </c>
      <c r="BL163" s="95">
        <v>0</v>
      </c>
      <c r="BM163" s="95">
        <v>0</v>
      </c>
      <c r="BN163" s="99" t="s">
        <v>1967</v>
      </c>
      <c r="BO163" s="99" t="s">
        <v>1967</v>
      </c>
      <c r="BP163" s="99" t="s">
        <v>1967</v>
      </c>
      <c r="BQ163" s="99" t="s">
        <v>1967</v>
      </c>
      <c r="BR163" s="99" t="s">
        <v>1967</v>
      </c>
      <c r="BS163" s="99" t="s">
        <v>1967</v>
      </c>
      <c r="BT163" s="99" t="s">
        <v>1967</v>
      </c>
      <c r="BU163" s="99" t="s">
        <v>1967</v>
      </c>
      <c r="BV163" s="99" t="s">
        <v>1967</v>
      </c>
      <c r="BW163" s="99" t="s">
        <v>1967</v>
      </c>
      <c r="BX163" s="99" t="s">
        <v>1967</v>
      </c>
      <c r="BY163" s="99" t="s">
        <v>1967</v>
      </c>
      <c r="BZ163" s="99" t="s">
        <v>1967</v>
      </c>
      <c r="CA163" s="95">
        <v>0</v>
      </c>
      <c r="CB163" s="95">
        <v>0</v>
      </c>
      <c r="CC163" s="95">
        <v>0</v>
      </c>
      <c r="CD163" s="95">
        <v>0</v>
      </c>
      <c r="CE163" s="95">
        <v>0</v>
      </c>
      <c r="CF163" s="95">
        <v>0</v>
      </c>
      <c r="CG163" s="95">
        <v>0</v>
      </c>
      <c r="CH163" s="95">
        <v>0</v>
      </c>
      <c r="CI163" s="95">
        <v>0</v>
      </c>
      <c r="CJ163" s="95">
        <v>0</v>
      </c>
      <c r="CK163" s="95">
        <v>0</v>
      </c>
      <c r="CL163" s="95">
        <v>0</v>
      </c>
      <c r="CM163" s="95">
        <v>0</v>
      </c>
      <c r="CN163" s="95">
        <v>0</v>
      </c>
      <c r="CO163" s="95">
        <v>0</v>
      </c>
      <c r="CP163" s="95">
        <v>0</v>
      </c>
      <c r="CQ163" s="95">
        <v>0</v>
      </c>
      <c r="CR163" s="99" t="s">
        <v>1967</v>
      </c>
      <c r="CS163" s="99" t="s">
        <v>1967</v>
      </c>
      <c r="CT163" s="99" t="s">
        <v>1967</v>
      </c>
      <c r="CU163" s="95">
        <v>0</v>
      </c>
      <c r="CV163" s="95">
        <v>0</v>
      </c>
      <c r="CW163" s="95">
        <v>0</v>
      </c>
      <c r="CX163" s="95">
        <v>0</v>
      </c>
      <c r="CY163" s="95">
        <v>0</v>
      </c>
      <c r="CZ163" s="95">
        <v>0</v>
      </c>
      <c r="DA163" s="99" t="s">
        <v>1967</v>
      </c>
      <c r="DB163" s="99" t="s">
        <v>1967</v>
      </c>
      <c r="DC163" s="99" t="s">
        <v>1967</v>
      </c>
      <c r="DD163" s="95">
        <v>0</v>
      </c>
      <c r="DE163" s="95">
        <v>0</v>
      </c>
      <c r="DF163" s="95">
        <v>0</v>
      </c>
      <c r="DG163" s="95">
        <v>0</v>
      </c>
      <c r="DH163" s="103">
        <v>0</v>
      </c>
    </row>
    <row r="164" spans="1:112" s="89" customFormat="1" ht="15" customHeight="1">
      <c r="A164" s="96" t="s">
        <v>2223</v>
      </c>
      <c r="B164" s="97"/>
      <c r="C164" s="97"/>
      <c r="D164" s="97" t="s">
        <v>2224</v>
      </c>
      <c r="E164" s="95">
        <v>2758723.29</v>
      </c>
      <c r="F164" s="95">
        <v>2462691.07</v>
      </c>
      <c r="G164" s="95">
        <v>703396</v>
      </c>
      <c r="H164" s="95">
        <v>698315</v>
      </c>
      <c r="I164" s="95">
        <v>275658</v>
      </c>
      <c r="J164" s="95">
        <v>0</v>
      </c>
      <c r="K164" s="95">
        <v>0</v>
      </c>
      <c r="L164" s="95">
        <v>0</v>
      </c>
      <c r="M164" s="95">
        <v>0</v>
      </c>
      <c r="N164" s="95">
        <v>143637.23</v>
      </c>
      <c r="O164" s="95">
        <v>32357.1</v>
      </c>
      <c r="P164" s="95">
        <v>2517.74</v>
      </c>
      <c r="Q164" s="95">
        <v>241710</v>
      </c>
      <c r="R164" s="95">
        <v>0</v>
      </c>
      <c r="S164" s="95">
        <v>365100</v>
      </c>
      <c r="T164" s="95">
        <v>259493.22</v>
      </c>
      <c r="U164" s="95">
        <v>20312.8</v>
      </c>
      <c r="V164" s="95">
        <v>0</v>
      </c>
      <c r="W164" s="95">
        <v>0</v>
      </c>
      <c r="X164" s="95">
        <v>469.87</v>
      </c>
      <c r="Y164" s="95">
        <v>0</v>
      </c>
      <c r="Z164" s="95">
        <v>0</v>
      </c>
      <c r="AA164" s="95">
        <v>5769.39</v>
      </c>
      <c r="AB164" s="95">
        <v>0</v>
      </c>
      <c r="AC164" s="95">
        <v>0</v>
      </c>
      <c r="AD164" s="95">
        <v>5137</v>
      </c>
      <c r="AE164" s="95">
        <v>0</v>
      </c>
      <c r="AF164" s="95">
        <v>0</v>
      </c>
      <c r="AG164" s="95">
        <v>4753.73</v>
      </c>
      <c r="AH164" s="95">
        <v>0</v>
      </c>
      <c r="AI164" s="95">
        <v>0</v>
      </c>
      <c r="AJ164" s="95">
        <v>0</v>
      </c>
      <c r="AK164" s="95">
        <v>0</v>
      </c>
      <c r="AL164" s="95">
        <v>0</v>
      </c>
      <c r="AM164" s="95">
        <v>0</v>
      </c>
      <c r="AN164" s="95">
        <v>0</v>
      </c>
      <c r="AO164" s="95">
        <v>0</v>
      </c>
      <c r="AP164" s="95">
        <v>17800</v>
      </c>
      <c r="AQ164" s="95">
        <v>35150</v>
      </c>
      <c r="AR164" s="95">
        <v>159000</v>
      </c>
      <c r="AS164" s="95">
        <v>0</v>
      </c>
      <c r="AT164" s="95">
        <v>0</v>
      </c>
      <c r="AU164" s="95">
        <v>11100.43</v>
      </c>
      <c r="AV164" s="95">
        <v>36539</v>
      </c>
      <c r="AW164" s="95">
        <v>0</v>
      </c>
      <c r="AX164" s="95">
        <v>19889</v>
      </c>
      <c r="AY164" s="95">
        <v>0</v>
      </c>
      <c r="AZ164" s="95">
        <v>0</v>
      </c>
      <c r="BA164" s="95">
        <v>0</v>
      </c>
      <c r="BB164" s="95">
        <v>0</v>
      </c>
      <c r="BC164" s="95">
        <v>0</v>
      </c>
      <c r="BD164" s="95">
        <v>0</v>
      </c>
      <c r="BE164" s="95">
        <v>14650</v>
      </c>
      <c r="BF164" s="95">
        <v>0</v>
      </c>
      <c r="BG164" s="95">
        <v>0</v>
      </c>
      <c r="BH164" s="95">
        <v>2000</v>
      </c>
      <c r="BI164" s="95">
        <v>0</v>
      </c>
      <c r="BJ164" s="95">
        <v>0</v>
      </c>
      <c r="BK164" s="95">
        <v>0</v>
      </c>
      <c r="BL164" s="95">
        <v>0</v>
      </c>
      <c r="BM164" s="95">
        <v>0</v>
      </c>
      <c r="BN164" s="99" t="s">
        <v>1967</v>
      </c>
      <c r="BO164" s="99" t="s">
        <v>1967</v>
      </c>
      <c r="BP164" s="99" t="s">
        <v>1967</v>
      </c>
      <c r="BQ164" s="99" t="s">
        <v>1967</v>
      </c>
      <c r="BR164" s="99" t="s">
        <v>1967</v>
      </c>
      <c r="BS164" s="99" t="s">
        <v>1967</v>
      </c>
      <c r="BT164" s="99" t="s">
        <v>1967</v>
      </c>
      <c r="BU164" s="99" t="s">
        <v>1967</v>
      </c>
      <c r="BV164" s="99" t="s">
        <v>1967</v>
      </c>
      <c r="BW164" s="99" t="s">
        <v>1967</v>
      </c>
      <c r="BX164" s="99" t="s">
        <v>1967</v>
      </c>
      <c r="BY164" s="99" t="s">
        <v>1967</v>
      </c>
      <c r="BZ164" s="99" t="s">
        <v>1967</v>
      </c>
      <c r="CA164" s="95">
        <v>0</v>
      </c>
      <c r="CB164" s="95">
        <v>0</v>
      </c>
      <c r="CC164" s="95">
        <v>0</v>
      </c>
      <c r="CD164" s="95">
        <v>0</v>
      </c>
      <c r="CE164" s="95">
        <v>0</v>
      </c>
      <c r="CF164" s="95">
        <v>0</v>
      </c>
      <c r="CG164" s="95">
        <v>0</v>
      </c>
      <c r="CH164" s="95">
        <v>0</v>
      </c>
      <c r="CI164" s="95">
        <v>0</v>
      </c>
      <c r="CJ164" s="95">
        <v>0</v>
      </c>
      <c r="CK164" s="95">
        <v>0</v>
      </c>
      <c r="CL164" s="95">
        <v>0</v>
      </c>
      <c r="CM164" s="95">
        <v>0</v>
      </c>
      <c r="CN164" s="95">
        <v>0</v>
      </c>
      <c r="CO164" s="95">
        <v>0</v>
      </c>
      <c r="CP164" s="95">
        <v>0</v>
      </c>
      <c r="CQ164" s="95">
        <v>0</v>
      </c>
      <c r="CR164" s="99" t="s">
        <v>1967</v>
      </c>
      <c r="CS164" s="99" t="s">
        <v>1967</v>
      </c>
      <c r="CT164" s="99" t="s">
        <v>1967</v>
      </c>
      <c r="CU164" s="95">
        <v>0</v>
      </c>
      <c r="CV164" s="95">
        <v>0</v>
      </c>
      <c r="CW164" s="95">
        <v>0</v>
      </c>
      <c r="CX164" s="95">
        <v>0</v>
      </c>
      <c r="CY164" s="95">
        <v>0</v>
      </c>
      <c r="CZ164" s="95">
        <v>0</v>
      </c>
      <c r="DA164" s="99" t="s">
        <v>1967</v>
      </c>
      <c r="DB164" s="99" t="s">
        <v>1967</v>
      </c>
      <c r="DC164" s="99" t="s">
        <v>1967</v>
      </c>
      <c r="DD164" s="95">
        <v>0</v>
      </c>
      <c r="DE164" s="95">
        <v>0</v>
      </c>
      <c r="DF164" s="95">
        <v>0</v>
      </c>
      <c r="DG164" s="95">
        <v>0</v>
      </c>
      <c r="DH164" s="103">
        <v>0</v>
      </c>
    </row>
    <row r="165" spans="1:112" s="89" customFormat="1" ht="15" customHeight="1">
      <c r="A165" s="96" t="s">
        <v>2225</v>
      </c>
      <c r="B165" s="97"/>
      <c r="C165" s="97"/>
      <c r="D165" s="97" t="s">
        <v>1972</v>
      </c>
      <c r="E165" s="95">
        <v>2758723.29</v>
      </c>
      <c r="F165" s="95">
        <v>2462691.07</v>
      </c>
      <c r="G165" s="95">
        <v>703396</v>
      </c>
      <c r="H165" s="95">
        <v>698315</v>
      </c>
      <c r="I165" s="95">
        <v>275658</v>
      </c>
      <c r="J165" s="95">
        <v>0</v>
      </c>
      <c r="K165" s="95">
        <v>0</v>
      </c>
      <c r="L165" s="95">
        <v>0</v>
      </c>
      <c r="M165" s="95">
        <v>0</v>
      </c>
      <c r="N165" s="95">
        <v>143637.23</v>
      </c>
      <c r="O165" s="95">
        <v>32357.1</v>
      </c>
      <c r="P165" s="95">
        <v>2517.74</v>
      </c>
      <c r="Q165" s="95">
        <v>241710</v>
      </c>
      <c r="R165" s="95">
        <v>0</v>
      </c>
      <c r="S165" s="95">
        <v>365100</v>
      </c>
      <c r="T165" s="95">
        <v>259493.22</v>
      </c>
      <c r="U165" s="95">
        <v>20312.8</v>
      </c>
      <c r="V165" s="95">
        <v>0</v>
      </c>
      <c r="W165" s="95">
        <v>0</v>
      </c>
      <c r="X165" s="95">
        <v>469.87</v>
      </c>
      <c r="Y165" s="95">
        <v>0</v>
      </c>
      <c r="Z165" s="95">
        <v>0</v>
      </c>
      <c r="AA165" s="95">
        <v>5769.39</v>
      </c>
      <c r="AB165" s="95">
        <v>0</v>
      </c>
      <c r="AC165" s="95">
        <v>0</v>
      </c>
      <c r="AD165" s="95">
        <v>5137</v>
      </c>
      <c r="AE165" s="95">
        <v>0</v>
      </c>
      <c r="AF165" s="95">
        <v>0</v>
      </c>
      <c r="AG165" s="95">
        <v>4753.73</v>
      </c>
      <c r="AH165" s="95">
        <v>0</v>
      </c>
      <c r="AI165" s="95">
        <v>0</v>
      </c>
      <c r="AJ165" s="95">
        <v>0</v>
      </c>
      <c r="AK165" s="95">
        <v>0</v>
      </c>
      <c r="AL165" s="95">
        <v>0</v>
      </c>
      <c r="AM165" s="95">
        <v>0</v>
      </c>
      <c r="AN165" s="95">
        <v>0</v>
      </c>
      <c r="AO165" s="95">
        <v>0</v>
      </c>
      <c r="AP165" s="95">
        <v>17800</v>
      </c>
      <c r="AQ165" s="95">
        <v>35150</v>
      </c>
      <c r="AR165" s="95">
        <v>159000</v>
      </c>
      <c r="AS165" s="95">
        <v>0</v>
      </c>
      <c r="AT165" s="95">
        <v>0</v>
      </c>
      <c r="AU165" s="95">
        <v>11100.43</v>
      </c>
      <c r="AV165" s="95">
        <v>36539</v>
      </c>
      <c r="AW165" s="95">
        <v>0</v>
      </c>
      <c r="AX165" s="95">
        <v>19889</v>
      </c>
      <c r="AY165" s="95">
        <v>0</v>
      </c>
      <c r="AZ165" s="95">
        <v>0</v>
      </c>
      <c r="BA165" s="95">
        <v>0</v>
      </c>
      <c r="BB165" s="95">
        <v>0</v>
      </c>
      <c r="BC165" s="95">
        <v>0</v>
      </c>
      <c r="BD165" s="95">
        <v>0</v>
      </c>
      <c r="BE165" s="95">
        <v>14650</v>
      </c>
      <c r="BF165" s="95">
        <v>0</v>
      </c>
      <c r="BG165" s="95">
        <v>0</v>
      </c>
      <c r="BH165" s="95">
        <v>2000</v>
      </c>
      <c r="BI165" s="95">
        <v>0</v>
      </c>
      <c r="BJ165" s="95">
        <v>0</v>
      </c>
      <c r="BK165" s="95">
        <v>0</v>
      </c>
      <c r="BL165" s="95">
        <v>0</v>
      </c>
      <c r="BM165" s="95">
        <v>0</v>
      </c>
      <c r="BN165" s="99" t="s">
        <v>1967</v>
      </c>
      <c r="BO165" s="99" t="s">
        <v>1967</v>
      </c>
      <c r="BP165" s="99" t="s">
        <v>1967</v>
      </c>
      <c r="BQ165" s="99" t="s">
        <v>1967</v>
      </c>
      <c r="BR165" s="99" t="s">
        <v>1967</v>
      </c>
      <c r="BS165" s="99" t="s">
        <v>1967</v>
      </c>
      <c r="BT165" s="99" t="s">
        <v>1967</v>
      </c>
      <c r="BU165" s="99" t="s">
        <v>1967</v>
      </c>
      <c r="BV165" s="99" t="s">
        <v>1967</v>
      </c>
      <c r="BW165" s="99" t="s">
        <v>1967</v>
      </c>
      <c r="BX165" s="99" t="s">
        <v>1967</v>
      </c>
      <c r="BY165" s="99" t="s">
        <v>1967</v>
      </c>
      <c r="BZ165" s="99" t="s">
        <v>1967</v>
      </c>
      <c r="CA165" s="95">
        <v>0</v>
      </c>
      <c r="CB165" s="95">
        <v>0</v>
      </c>
      <c r="CC165" s="95">
        <v>0</v>
      </c>
      <c r="CD165" s="95">
        <v>0</v>
      </c>
      <c r="CE165" s="95">
        <v>0</v>
      </c>
      <c r="CF165" s="95">
        <v>0</v>
      </c>
      <c r="CG165" s="95">
        <v>0</v>
      </c>
      <c r="CH165" s="95">
        <v>0</v>
      </c>
      <c r="CI165" s="95">
        <v>0</v>
      </c>
      <c r="CJ165" s="95">
        <v>0</v>
      </c>
      <c r="CK165" s="95">
        <v>0</v>
      </c>
      <c r="CL165" s="95">
        <v>0</v>
      </c>
      <c r="CM165" s="95">
        <v>0</v>
      </c>
      <c r="CN165" s="95">
        <v>0</v>
      </c>
      <c r="CO165" s="95">
        <v>0</v>
      </c>
      <c r="CP165" s="95">
        <v>0</v>
      </c>
      <c r="CQ165" s="95">
        <v>0</v>
      </c>
      <c r="CR165" s="99" t="s">
        <v>1967</v>
      </c>
      <c r="CS165" s="99" t="s">
        <v>1967</v>
      </c>
      <c r="CT165" s="99" t="s">
        <v>1967</v>
      </c>
      <c r="CU165" s="95">
        <v>0</v>
      </c>
      <c r="CV165" s="95">
        <v>0</v>
      </c>
      <c r="CW165" s="95">
        <v>0</v>
      </c>
      <c r="CX165" s="95">
        <v>0</v>
      </c>
      <c r="CY165" s="95">
        <v>0</v>
      </c>
      <c r="CZ165" s="95">
        <v>0</v>
      </c>
      <c r="DA165" s="99" t="s">
        <v>1967</v>
      </c>
      <c r="DB165" s="99" t="s">
        <v>1967</v>
      </c>
      <c r="DC165" s="99" t="s">
        <v>1967</v>
      </c>
      <c r="DD165" s="95">
        <v>0</v>
      </c>
      <c r="DE165" s="95">
        <v>0</v>
      </c>
      <c r="DF165" s="95">
        <v>0</v>
      </c>
      <c r="DG165" s="95">
        <v>0</v>
      </c>
      <c r="DH165" s="103">
        <v>0</v>
      </c>
    </row>
    <row r="166" spans="1:112" s="89" customFormat="1" ht="15" customHeight="1">
      <c r="A166" s="96" t="s">
        <v>2226</v>
      </c>
      <c r="B166" s="97"/>
      <c r="C166" s="97"/>
      <c r="D166" s="97" t="s">
        <v>1769</v>
      </c>
      <c r="E166" s="95">
        <v>2327516.8</v>
      </c>
      <c r="F166" s="95">
        <v>1541976.41</v>
      </c>
      <c r="G166" s="95">
        <v>0</v>
      </c>
      <c r="H166" s="95">
        <v>13744</v>
      </c>
      <c r="I166" s="95">
        <v>0</v>
      </c>
      <c r="J166" s="95">
        <v>137644.1</v>
      </c>
      <c r="K166" s="95">
        <v>0</v>
      </c>
      <c r="L166" s="95">
        <v>0</v>
      </c>
      <c r="M166" s="95">
        <v>0</v>
      </c>
      <c r="N166" s="95">
        <v>0</v>
      </c>
      <c r="O166" s="95">
        <v>0</v>
      </c>
      <c r="P166" s="95">
        <v>0</v>
      </c>
      <c r="Q166" s="95">
        <v>0</v>
      </c>
      <c r="R166" s="95">
        <v>0</v>
      </c>
      <c r="S166" s="95">
        <v>1390588.31</v>
      </c>
      <c r="T166" s="95">
        <v>480418.39</v>
      </c>
      <c r="U166" s="95">
        <v>39795.19</v>
      </c>
      <c r="V166" s="95">
        <v>0</v>
      </c>
      <c r="W166" s="95">
        <v>0</v>
      </c>
      <c r="X166" s="95">
        <v>0</v>
      </c>
      <c r="Y166" s="95">
        <v>0</v>
      </c>
      <c r="Z166" s="95">
        <v>0</v>
      </c>
      <c r="AA166" s="95">
        <v>0</v>
      </c>
      <c r="AB166" s="95">
        <v>35000</v>
      </c>
      <c r="AC166" s="95">
        <v>0</v>
      </c>
      <c r="AD166" s="95">
        <v>0</v>
      </c>
      <c r="AE166" s="95">
        <v>0</v>
      </c>
      <c r="AF166" s="95">
        <v>0</v>
      </c>
      <c r="AG166" s="95">
        <v>16220</v>
      </c>
      <c r="AH166" s="95">
        <v>0</v>
      </c>
      <c r="AI166" s="95">
        <v>0</v>
      </c>
      <c r="AJ166" s="95">
        <v>0</v>
      </c>
      <c r="AK166" s="95">
        <v>169429</v>
      </c>
      <c r="AL166" s="95">
        <v>0</v>
      </c>
      <c r="AM166" s="95">
        <v>0</v>
      </c>
      <c r="AN166" s="95">
        <v>0</v>
      </c>
      <c r="AO166" s="95">
        <v>3300</v>
      </c>
      <c r="AP166" s="95">
        <v>0</v>
      </c>
      <c r="AQ166" s="95">
        <v>10000</v>
      </c>
      <c r="AR166" s="95">
        <v>0</v>
      </c>
      <c r="AS166" s="95">
        <v>150000</v>
      </c>
      <c r="AT166" s="95">
        <v>0</v>
      </c>
      <c r="AU166" s="95">
        <v>56674.2</v>
      </c>
      <c r="AV166" s="95">
        <v>142722</v>
      </c>
      <c r="AW166" s="95">
        <v>0</v>
      </c>
      <c r="AX166" s="95">
        <v>0</v>
      </c>
      <c r="AY166" s="95">
        <v>0</v>
      </c>
      <c r="AZ166" s="95">
        <v>0</v>
      </c>
      <c r="BA166" s="95">
        <v>137222</v>
      </c>
      <c r="BB166" s="95">
        <v>0</v>
      </c>
      <c r="BC166" s="95">
        <v>0</v>
      </c>
      <c r="BD166" s="95">
        <v>0</v>
      </c>
      <c r="BE166" s="95">
        <v>0</v>
      </c>
      <c r="BF166" s="95">
        <v>0</v>
      </c>
      <c r="BG166" s="95">
        <v>0</v>
      </c>
      <c r="BH166" s="95">
        <v>5500</v>
      </c>
      <c r="BI166" s="95">
        <v>0</v>
      </c>
      <c r="BJ166" s="95">
        <v>0</v>
      </c>
      <c r="BK166" s="95">
        <v>0</v>
      </c>
      <c r="BL166" s="95">
        <v>0</v>
      </c>
      <c r="BM166" s="95">
        <v>0</v>
      </c>
      <c r="BN166" s="99" t="s">
        <v>1967</v>
      </c>
      <c r="BO166" s="99" t="s">
        <v>1967</v>
      </c>
      <c r="BP166" s="99" t="s">
        <v>1967</v>
      </c>
      <c r="BQ166" s="99" t="s">
        <v>1967</v>
      </c>
      <c r="BR166" s="99" t="s">
        <v>1967</v>
      </c>
      <c r="BS166" s="99" t="s">
        <v>1967</v>
      </c>
      <c r="BT166" s="99" t="s">
        <v>1967</v>
      </c>
      <c r="BU166" s="99" t="s">
        <v>1967</v>
      </c>
      <c r="BV166" s="99" t="s">
        <v>1967</v>
      </c>
      <c r="BW166" s="99" t="s">
        <v>1967</v>
      </c>
      <c r="BX166" s="99" t="s">
        <v>1967</v>
      </c>
      <c r="BY166" s="99" t="s">
        <v>1967</v>
      </c>
      <c r="BZ166" s="99" t="s">
        <v>1967</v>
      </c>
      <c r="CA166" s="95">
        <v>162400</v>
      </c>
      <c r="CB166" s="95">
        <v>0</v>
      </c>
      <c r="CC166" s="95">
        <v>0</v>
      </c>
      <c r="CD166" s="95">
        <v>162400</v>
      </c>
      <c r="CE166" s="95">
        <v>0</v>
      </c>
      <c r="CF166" s="95">
        <v>0</v>
      </c>
      <c r="CG166" s="95">
        <v>0</v>
      </c>
      <c r="CH166" s="95">
        <v>0</v>
      </c>
      <c r="CI166" s="95">
        <v>0</v>
      </c>
      <c r="CJ166" s="95">
        <v>0</v>
      </c>
      <c r="CK166" s="95">
        <v>0</v>
      </c>
      <c r="CL166" s="95">
        <v>0</v>
      </c>
      <c r="CM166" s="95">
        <v>0</v>
      </c>
      <c r="CN166" s="95">
        <v>0</v>
      </c>
      <c r="CO166" s="95">
        <v>0</v>
      </c>
      <c r="CP166" s="95">
        <v>0</v>
      </c>
      <c r="CQ166" s="95">
        <v>0</v>
      </c>
      <c r="CR166" s="99" t="s">
        <v>1967</v>
      </c>
      <c r="CS166" s="99" t="s">
        <v>1967</v>
      </c>
      <c r="CT166" s="99" t="s">
        <v>1967</v>
      </c>
      <c r="CU166" s="95">
        <v>0</v>
      </c>
      <c r="CV166" s="95">
        <v>0</v>
      </c>
      <c r="CW166" s="95">
        <v>0</v>
      </c>
      <c r="CX166" s="95">
        <v>0</v>
      </c>
      <c r="CY166" s="95">
        <v>0</v>
      </c>
      <c r="CZ166" s="95">
        <v>0</v>
      </c>
      <c r="DA166" s="99" t="s">
        <v>1967</v>
      </c>
      <c r="DB166" s="99" t="s">
        <v>1967</v>
      </c>
      <c r="DC166" s="99" t="s">
        <v>1967</v>
      </c>
      <c r="DD166" s="95">
        <v>0</v>
      </c>
      <c r="DE166" s="95">
        <v>0</v>
      </c>
      <c r="DF166" s="95">
        <v>0</v>
      </c>
      <c r="DG166" s="95">
        <v>0</v>
      </c>
      <c r="DH166" s="103">
        <v>0</v>
      </c>
    </row>
    <row r="167" spans="1:112" s="89" customFormat="1" ht="15" customHeight="1">
      <c r="A167" s="96" t="s">
        <v>2227</v>
      </c>
      <c r="B167" s="97"/>
      <c r="C167" s="97"/>
      <c r="D167" s="97" t="s">
        <v>1769</v>
      </c>
      <c r="E167" s="95">
        <v>2327516.8</v>
      </c>
      <c r="F167" s="95">
        <v>1541976.41</v>
      </c>
      <c r="G167" s="95">
        <v>0</v>
      </c>
      <c r="H167" s="95">
        <v>13744</v>
      </c>
      <c r="I167" s="95">
        <v>0</v>
      </c>
      <c r="J167" s="95">
        <v>137644.1</v>
      </c>
      <c r="K167" s="95">
        <v>0</v>
      </c>
      <c r="L167" s="95">
        <v>0</v>
      </c>
      <c r="M167" s="95">
        <v>0</v>
      </c>
      <c r="N167" s="95">
        <v>0</v>
      </c>
      <c r="O167" s="95">
        <v>0</v>
      </c>
      <c r="P167" s="95">
        <v>0</v>
      </c>
      <c r="Q167" s="95">
        <v>0</v>
      </c>
      <c r="R167" s="95">
        <v>0</v>
      </c>
      <c r="S167" s="95">
        <v>1390588.31</v>
      </c>
      <c r="T167" s="95">
        <v>480418.39</v>
      </c>
      <c r="U167" s="95">
        <v>39795.19</v>
      </c>
      <c r="V167" s="95">
        <v>0</v>
      </c>
      <c r="W167" s="95">
        <v>0</v>
      </c>
      <c r="X167" s="95">
        <v>0</v>
      </c>
      <c r="Y167" s="95">
        <v>0</v>
      </c>
      <c r="Z167" s="95">
        <v>0</v>
      </c>
      <c r="AA167" s="95">
        <v>0</v>
      </c>
      <c r="AB167" s="95">
        <v>35000</v>
      </c>
      <c r="AC167" s="95">
        <v>0</v>
      </c>
      <c r="AD167" s="95">
        <v>0</v>
      </c>
      <c r="AE167" s="95">
        <v>0</v>
      </c>
      <c r="AF167" s="95">
        <v>0</v>
      </c>
      <c r="AG167" s="95">
        <v>16220</v>
      </c>
      <c r="AH167" s="95">
        <v>0</v>
      </c>
      <c r="AI167" s="95">
        <v>0</v>
      </c>
      <c r="AJ167" s="95">
        <v>0</v>
      </c>
      <c r="AK167" s="95">
        <v>169429</v>
      </c>
      <c r="AL167" s="95">
        <v>0</v>
      </c>
      <c r="AM167" s="95">
        <v>0</v>
      </c>
      <c r="AN167" s="95">
        <v>0</v>
      </c>
      <c r="AO167" s="95">
        <v>3300</v>
      </c>
      <c r="AP167" s="95">
        <v>0</v>
      </c>
      <c r="AQ167" s="95">
        <v>10000</v>
      </c>
      <c r="AR167" s="95">
        <v>0</v>
      </c>
      <c r="AS167" s="95">
        <v>150000</v>
      </c>
      <c r="AT167" s="95">
        <v>0</v>
      </c>
      <c r="AU167" s="95">
        <v>56674.2</v>
      </c>
      <c r="AV167" s="95">
        <v>142722</v>
      </c>
      <c r="AW167" s="95">
        <v>0</v>
      </c>
      <c r="AX167" s="95">
        <v>0</v>
      </c>
      <c r="AY167" s="95">
        <v>0</v>
      </c>
      <c r="AZ167" s="95">
        <v>0</v>
      </c>
      <c r="BA167" s="95">
        <v>137222</v>
      </c>
      <c r="BB167" s="95">
        <v>0</v>
      </c>
      <c r="BC167" s="95">
        <v>0</v>
      </c>
      <c r="BD167" s="95">
        <v>0</v>
      </c>
      <c r="BE167" s="95">
        <v>0</v>
      </c>
      <c r="BF167" s="95">
        <v>0</v>
      </c>
      <c r="BG167" s="95">
        <v>0</v>
      </c>
      <c r="BH167" s="95">
        <v>5500</v>
      </c>
      <c r="BI167" s="95">
        <v>0</v>
      </c>
      <c r="BJ167" s="95">
        <v>0</v>
      </c>
      <c r="BK167" s="95">
        <v>0</v>
      </c>
      <c r="BL167" s="95">
        <v>0</v>
      </c>
      <c r="BM167" s="95">
        <v>0</v>
      </c>
      <c r="BN167" s="99" t="s">
        <v>1967</v>
      </c>
      <c r="BO167" s="99" t="s">
        <v>1967</v>
      </c>
      <c r="BP167" s="99" t="s">
        <v>1967</v>
      </c>
      <c r="BQ167" s="99" t="s">
        <v>1967</v>
      </c>
      <c r="BR167" s="99" t="s">
        <v>1967</v>
      </c>
      <c r="BS167" s="99" t="s">
        <v>1967</v>
      </c>
      <c r="BT167" s="99" t="s">
        <v>1967</v>
      </c>
      <c r="BU167" s="99" t="s">
        <v>1967</v>
      </c>
      <c r="BV167" s="99" t="s">
        <v>1967</v>
      </c>
      <c r="BW167" s="99" t="s">
        <v>1967</v>
      </c>
      <c r="BX167" s="99" t="s">
        <v>1967</v>
      </c>
      <c r="BY167" s="99" t="s">
        <v>1967</v>
      </c>
      <c r="BZ167" s="99" t="s">
        <v>1967</v>
      </c>
      <c r="CA167" s="95">
        <v>162400</v>
      </c>
      <c r="CB167" s="95">
        <v>0</v>
      </c>
      <c r="CC167" s="95">
        <v>0</v>
      </c>
      <c r="CD167" s="95">
        <v>162400</v>
      </c>
      <c r="CE167" s="95">
        <v>0</v>
      </c>
      <c r="CF167" s="95">
        <v>0</v>
      </c>
      <c r="CG167" s="95">
        <v>0</v>
      </c>
      <c r="CH167" s="95">
        <v>0</v>
      </c>
      <c r="CI167" s="95">
        <v>0</v>
      </c>
      <c r="CJ167" s="95">
        <v>0</v>
      </c>
      <c r="CK167" s="95">
        <v>0</v>
      </c>
      <c r="CL167" s="95">
        <v>0</v>
      </c>
      <c r="CM167" s="95">
        <v>0</v>
      </c>
      <c r="CN167" s="95">
        <v>0</v>
      </c>
      <c r="CO167" s="95">
        <v>0</v>
      </c>
      <c r="CP167" s="95">
        <v>0</v>
      </c>
      <c r="CQ167" s="95">
        <v>0</v>
      </c>
      <c r="CR167" s="99" t="s">
        <v>1967</v>
      </c>
      <c r="CS167" s="99" t="s">
        <v>1967</v>
      </c>
      <c r="CT167" s="99" t="s">
        <v>1967</v>
      </c>
      <c r="CU167" s="95">
        <v>0</v>
      </c>
      <c r="CV167" s="95">
        <v>0</v>
      </c>
      <c r="CW167" s="95">
        <v>0</v>
      </c>
      <c r="CX167" s="95">
        <v>0</v>
      </c>
      <c r="CY167" s="95">
        <v>0</v>
      </c>
      <c r="CZ167" s="95">
        <v>0</v>
      </c>
      <c r="DA167" s="99" t="s">
        <v>1967</v>
      </c>
      <c r="DB167" s="99" t="s">
        <v>1967</v>
      </c>
      <c r="DC167" s="99" t="s">
        <v>1967</v>
      </c>
      <c r="DD167" s="95">
        <v>0</v>
      </c>
      <c r="DE167" s="95">
        <v>0</v>
      </c>
      <c r="DF167" s="95">
        <v>0</v>
      </c>
      <c r="DG167" s="95">
        <v>0</v>
      </c>
      <c r="DH167" s="103">
        <v>0</v>
      </c>
    </row>
    <row r="168" spans="1:112" s="89" customFormat="1" ht="15" customHeight="1">
      <c r="A168" s="104" t="s">
        <v>2228</v>
      </c>
      <c r="B168" s="105"/>
      <c r="C168" s="105"/>
      <c r="D168" s="105" t="s">
        <v>1595</v>
      </c>
      <c r="E168" s="106">
        <v>2327516.8</v>
      </c>
      <c r="F168" s="106">
        <v>1541976.41</v>
      </c>
      <c r="G168" s="106">
        <v>0</v>
      </c>
      <c r="H168" s="106">
        <v>13744</v>
      </c>
      <c r="I168" s="106">
        <v>0</v>
      </c>
      <c r="J168" s="106">
        <v>137644.1</v>
      </c>
      <c r="K168" s="106">
        <v>0</v>
      </c>
      <c r="L168" s="106">
        <v>0</v>
      </c>
      <c r="M168" s="106">
        <v>0</v>
      </c>
      <c r="N168" s="106">
        <v>0</v>
      </c>
      <c r="O168" s="106">
        <v>0</v>
      </c>
      <c r="P168" s="106">
        <v>0</v>
      </c>
      <c r="Q168" s="106">
        <v>0</v>
      </c>
      <c r="R168" s="106">
        <v>0</v>
      </c>
      <c r="S168" s="106">
        <v>1390588.31</v>
      </c>
      <c r="T168" s="106">
        <v>480418.39</v>
      </c>
      <c r="U168" s="106">
        <v>39795.19</v>
      </c>
      <c r="V168" s="106">
        <v>0</v>
      </c>
      <c r="W168" s="106">
        <v>0</v>
      </c>
      <c r="X168" s="106">
        <v>0</v>
      </c>
      <c r="Y168" s="106">
        <v>0</v>
      </c>
      <c r="Z168" s="106">
        <v>0</v>
      </c>
      <c r="AA168" s="106">
        <v>0</v>
      </c>
      <c r="AB168" s="106">
        <v>35000</v>
      </c>
      <c r="AC168" s="106">
        <v>0</v>
      </c>
      <c r="AD168" s="106">
        <v>0</v>
      </c>
      <c r="AE168" s="106">
        <v>0</v>
      </c>
      <c r="AF168" s="106">
        <v>0</v>
      </c>
      <c r="AG168" s="106">
        <v>16220</v>
      </c>
      <c r="AH168" s="106">
        <v>0</v>
      </c>
      <c r="AI168" s="106">
        <v>0</v>
      </c>
      <c r="AJ168" s="106">
        <v>0</v>
      </c>
      <c r="AK168" s="106">
        <v>169429</v>
      </c>
      <c r="AL168" s="106">
        <v>0</v>
      </c>
      <c r="AM168" s="106">
        <v>0</v>
      </c>
      <c r="AN168" s="106">
        <v>0</v>
      </c>
      <c r="AO168" s="106">
        <v>3300</v>
      </c>
      <c r="AP168" s="106">
        <v>0</v>
      </c>
      <c r="AQ168" s="106">
        <v>10000</v>
      </c>
      <c r="AR168" s="106">
        <v>0</v>
      </c>
      <c r="AS168" s="106">
        <v>150000</v>
      </c>
      <c r="AT168" s="106">
        <v>0</v>
      </c>
      <c r="AU168" s="106">
        <v>56674.2</v>
      </c>
      <c r="AV168" s="106">
        <v>142722</v>
      </c>
      <c r="AW168" s="106">
        <v>0</v>
      </c>
      <c r="AX168" s="106">
        <v>0</v>
      </c>
      <c r="AY168" s="106">
        <v>0</v>
      </c>
      <c r="AZ168" s="106">
        <v>0</v>
      </c>
      <c r="BA168" s="106">
        <v>137222</v>
      </c>
      <c r="BB168" s="106">
        <v>0</v>
      </c>
      <c r="BC168" s="106">
        <v>0</v>
      </c>
      <c r="BD168" s="106">
        <v>0</v>
      </c>
      <c r="BE168" s="106">
        <v>0</v>
      </c>
      <c r="BF168" s="106">
        <v>0</v>
      </c>
      <c r="BG168" s="106">
        <v>0</v>
      </c>
      <c r="BH168" s="106">
        <v>5500</v>
      </c>
      <c r="BI168" s="106">
        <v>0</v>
      </c>
      <c r="BJ168" s="106">
        <v>0</v>
      </c>
      <c r="BK168" s="106">
        <v>0</v>
      </c>
      <c r="BL168" s="106">
        <v>0</v>
      </c>
      <c r="BM168" s="106">
        <v>0</v>
      </c>
      <c r="BN168" s="108" t="s">
        <v>1967</v>
      </c>
      <c r="BO168" s="108" t="s">
        <v>1967</v>
      </c>
      <c r="BP168" s="108" t="s">
        <v>1967</v>
      </c>
      <c r="BQ168" s="108" t="s">
        <v>1967</v>
      </c>
      <c r="BR168" s="108" t="s">
        <v>1967</v>
      </c>
      <c r="BS168" s="108" t="s">
        <v>1967</v>
      </c>
      <c r="BT168" s="108" t="s">
        <v>1967</v>
      </c>
      <c r="BU168" s="108" t="s">
        <v>1967</v>
      </c>
      <c r="BV168" s="108" t="s">
        <v>1967</v>
      </c>
      <c r="BW168" s="108" t="s">
        <v>1967</v>
      </c>
      <c r="BX168" s="108" t="s">
        <v>1967</v>
      </c>
      <c r="BY168" s="108" t="s">
        <v>1967</v>
      </c>
      <c r="BZ168" s="108" t="s">
        <v>1967</v>
      </c>
      <c r="CA168" s="106">
        <v>162400</v>
      </c>
      <c r="CB168" s="106">
        <v>0</v>
      </c>
      <c r="CC168" s="106">
        <v>0</v>
      </c>
      <c r="CD168" s="106">
        <v>162400</v>
      </c>
      <c r="CE168" s="106">
        <v>0</v>
      </c>
      <c r="CF168" s="106">
        <v>0</v>
      </c>
      <c r="CG168" s="106">
        <v>0</v>
      </c>
      <c r="CH168" s="106">
        <v>0</v>
      </c>
      <c r="CI168" s="106">
        <v>0</v>
      </c>
      <c r="CJ168" s="106">
        <v>0</v>
      </c>
      <c r="CK168" s="106">
        <v>0</v>
      </c>
      <c r="CL168" s="106">
        <v>0</v>
      </c>
      <c r="CM168" s="106">
        <v>0</v>
      </c>
      <c r="CN168" s="106">
        <v>0</v>
      </c>
      <c r="CO168" s="106">
        <v>0</v>
      </c>
      <c r="CP168" s="106">
        <v>0</v>
      </c>
      <c r="CQ168" s="106">
        <v>0</v>
      </c>
      <c r="CR168" s="108" t="s">
        <v>1967</v>
      </c>
      <c r="CS168" s="108" t="s">
        <v>1967</v>
      </c>
      <c r="CT168" s="108" t="s">
        <v>1967</v>
      </c>
      <c r="CU168" s="106">
        <v>0</v>
      </c>
      <c r="CV168" s="106">
        <v>0</v>
      </c>
      <c r="CW168" s="106">
        <v>0</v>
      </c>
      <c r="CX168" s="106">
        <v>0</v>
      </c>
      <c r="CY168" s="106">
        <v>0</v>
      </c>
      <c r="CZ168" s="106">
        <v>0</v>
      </c>
      <c r="DA168" s="108" t="s">
        <v>1967</v>
      </c>
      <c r="DB168" s="108" t="s">
        <v>1967</v>
      </c>
      <c r="DC168" s="108" t="s">
        <v>1967</v>
      </c>
      <c r="DD168" s="106">
        <v>0</v>
      </c>
      <c r="DE168" s="106">
        <v>0</v>
      </c>
      <c r="DF168" s="106">
        <v>0</v>
      </c>
      <c r="DG168" s="106">
        <v>0</v>
      </c>
      <c r="DH168" s="109">
        <v>0</v>
      </c>
    </row>
    <row r="170" s="89" customFormat="1" ht="14.25">
      <c r="BE170" s="107" t="s">
        <v>2229</v>
      </c>
    </row>
  </sheetData>
  <sheetProtection/>
  <mergeCells count="284">
    <mergeCell ref="A3:D3"/>
    <mergeCell ref="F3:S3"/>
    <mergeCell ref="T3:AU3"/>
    <mergeCell ref="AV3:BH3"/>
    <mergeCell ref="BI3:BM3"/>
    <mergeCell ref="BN3:BZ3"/>
    <mergeCell ref="CA3:CQ3"/>
    <mergeCell ref="CR3:CT3"/>
    <mergeCell ref="CU3:CZ3"/>
    <mergeCell ref="DA3:DC3"/>
    <mergeCell ref="DD3:DH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7:A8"/>
    <mergeCell ref="B7:B8"/>
    <mergeCell ref="C7:C8"/>
    <mergeCell ref="D4:D6"/>
    <mergeCell ref="E3: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E4:BE6"/>
    <mergeCell ref="BF4:BF6"/>
    <mergeCell ref="BG4:BG6"/>
    <mergeCell ref="BH4:BH6"/>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A4:CA6"/>
    <mergeCell ref="CB4:CB6"/>
    <mergeCell ref="CC4:CC6"/>
    <mergeCell ref="CD4:CD6"/>
    <mergeCell ref="CE4:CE6"/>
    <mergeCell ref="CF4:CF6"/>
    <mergeCell ref="CG4:CG6"/>
    <mergeCell ref="CH4:CH6"/>
    <mergeCell ref="CI4:CI6"/>
    <mergeCell ref="CJ4:CJ6"/>
    <mergeCell ref="CK4:CK6"/>
    <mergeCell ref="CL4:CL6"/>
    <mergeCell ref="CM4:CM6"/>
    <mergeCell ref="CN4:CN6"/>
    <mergeCell ref="CO4:CO6"/>
    <mergeCell ref="CP4:CP6"/>
    <mergeCell ref="CQ4:CQ6"/>
    <mergeCell ref="CR4:CR6"/>
    <mergeCell ref="CS4:CS6"/>
    <mergeCell ref="CT4:CT6"/>
    <mergeCell ref="CU4:CU6"/>
    <mergeCell ref="CV4:CV6"/>
    <mergeCell ref="CW4:CW6"/>
    <mergeCell ref="CX4:CX6"/>
    <mergeCell ref="CY4:CY6"/>
    <mergeCell ref="CZ4:CZ6"/>
    <mergeCell ref="DA4:DA6"/>
    <mergeCell ref="DB4:DB6"/>
    <mergeCell ref="DC4:DC6"/>
    <mergeCell ref="DD4:DD6"/>
    <mergeCell ref="DE4:DE6"/>
    <mergeCell ref="DF4:DF6"/>
    <mergeCell ref="DG4:DG6"/>
    <mergeCell ref="DH4:DH6"/>
    <mergeCell ref="A4:C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108"/>
  <sheetViews>
    <sheetView showGridLines="0" showZeros="0" workbookViewId="0" topLeftCell="A1">
      <selection activeCell="A2" sqref="A2:IV2"/>
    </sheetView>
  </sheetViews>
  <sheetFormatPr defaultColWidth="12.125" defaultRowHeight="16.5" customHeight="1"/>
  <cols>
    <col min="1" max="1" width="41.75390625" style="7" customWidth="1"/>
    <col min="2" max="2" width="19.50390625" style="7" customWidth="1"/>
    <col min="3" max="3" width="40.625" style="7" customWidth="1"/>
    <col min="4" max="4" width="19.50390625" style="7" customWidth="1"/>
    <col min="5" max="16384" width="12.125" style="7" customWidth="1"/>
  </cols>
  <sheetData>
    <row r="1" spans="1:4" ht="33.75" customHeight="1">
      <c r="A1" s="39" t="s">
        <v>2230</v>
      </c>
      <c r="B1" s="39"/>
      <c r="C1" s="39"/>
      <c r="D1" s="39"/>
    </row>
    <row r="2" spans="1:4" ht="16.5" customHeight="1">
      <c r="A2" s="34" t="s">
        <v>710</v>
      </c>
      <c r="B2" s="34"/>
      <c r="C2" s="34"/>
      <c r="D2" s="34"/>
    </row>
    <row r="3" spans="1:4" ht="16.5" customHeight="1">
      <c r="A3" s="35" t="s">
        <v>1758</v>
      </c>
      <c r="B3" s="35" t="s">
        <v>2231</v>
      </c>
      <c r="C3" s="35" t="s">
        <v>1758</v>
      </c>
      <c r="D3" s="35" t="s">
        <v>2231</v>
      </c>
    </row>
    <row r="4" spans="1:4" ht="16.5" customHeight="1">
      <c r="A4" s="14" t="s">
        <v>52</v>
      </c>
      <c r="B4" s="13">
        <f>'2020年度一般公共预算收入决算表（公开01表）'!C4</f>
        <v>60600</v>
      </c>
      <c r="C4" s="14" t="s">
        <v>711</v>
      </c>
      <c r="D4" s="13">
        <f>'2020年度一般公共预算支出决算表（公开02表）'!C4</f>
        <v>144869</v>
      </c>
    </row>
    <row r="5" spans="1:4" ht="16.5" customHeight="1">
      <c r="A5" s="14" t="s">
        <v>2232</v>
      </c>
      <c r="B5" s="13">
        <f>SUM(B6,B13,B49)</f>
        <v>84681</v>
      </c>
      <c r="C5" s="14" t="s">
        <v>2233</v>
      </c>
      <c r="D5" s="13">
        <f>SUM(D6,D13,D49)</f>
        <v>0</v>
      </c>
    </row>
    <row r="6" spans="1:4" ht="16.5" customHeight="1">
      <c r="A6" s="14" t="s">
        <v>2234</v>
      </c>
      <c r="B6" s="13">
        <f>SUM(B7:B12)</f>
        <v>3316</v>
      </c>
      <c r="C6" s="14" t="s">
        <v>2235</v>
      </c>
      <c r="D6" s="13">
        <f>SUM(D7:D12)</f>
        <v>0</v>
      </c>
    </row>
    <row r="7" spans="1:4" ht="16.5" customHeight="1">
      <c r="A7" s="15" t="s">
        <v>2236</v>
      </c>
      <c r="B7" s="13">
        <v>169</v>
      </c>
      <c r="C7" s="15" t="s">
        <v>2237</v>
      </c>
      <c r="D7" s="13">
        <v>0</v>
      </c>
    </row>
    <row r="8" spans="1:4" ht="16.5" customHeight="1">
      <c r="A8" s="15" t="s">
        <v>2238</v>
      </c>
      <c r="B8" s="13">
        <v>0</v>
      </c>
      <c r="C8" s="15" t="s">
        <v>2239</v>
      </c>
      <c r="D8" s="13">
        <v>0</v>
      </c>
    </row>
    <row r="9" spans="1:4" ht="16.5" customHeight="1">
      <c r="A9" s="15" t="s">
        <v>2240</v>
      </c>
      <c r="B9" s="13">
        <v>291</v>
      </c>
      <c r="C9" s="15" t="s">
        <v>2241</v>
      </c>
      <c r="D9" s="13">
        <v>0</v>
      </c>
    </row>
    <row r="10" spans="1:4" ht="16.5" customHeight="1">
      <c r="A10" s="15" t="s">
        <v>2242</v>
      </c>
      <c r="B10" s="13">
        <v>583</v>
      </c>
      <c r="C10" s="15" t="s">
        <v>2243</v>
      </c>
      <c r="D10" s="13">
        <v>0</v>
      </c>
    </row>
    <row r="11" spans="1:4" ht="16.5" customHeight="1">
      <c r="A11" s="15" t="s">
        <v>2244</v>
      </c>
      <c r="B11" s="13">
        <v>2204</v>
      </c>
      <c r="C11" s="15" t="s">
        <v>2245</v>
      </c>
      <c r="D11" s="13">
        <v>0</v>
      </c>
    </row>
    <row r="12" spans="1:4" ht="16.5" customHeight="1">
      <c r="A12" s="15" t="s">
        <v>2246</v>
      </c>
      <c r="B12" s="13">
        <v>69</v>
      </c>
      <c r="C12" s="15" t="s">
        <v>2247</v>
      </c>
      <c r="D12" s="13">
        <v>0</v>
      </c>
    </row>
    <row r="13" spans="1:4" ht="16.5" customHeight="1">
      <c r="A13" s="14" t="s">
        <v>2248</v>
      </c>
      <c r="B13" s="13">
        <f>SUM(B14:B48)</f>
        <v>64147</v>
      </c>
      <c r="C13" s="14" t="s">
        <v>2249</v>
      </c>
      <c r="D13" s="13">
        <f>SUM(D14:D48)</f>
        <v>0</v>
      </c>
    </row>
    <row r="14" spans="1:4" ht="16.5" customHeight="1">
      <c r="A14" s="15" t="s">
        <v>2250</v>
      </c>
      <c r="B14" s="13">
        <v>13564</v>
      </c>
      <c r="C14" s="15" t="s">
        <v>2251</v>
      </c>
      <c r="D14" s="13">
        <v>0</v>
      </c>
    </row>
    <row r="15" spans="1:4" ht="16.5" customHeight="1">
      <c r="A15" s="15" t="s">
        <v>2252</v>
      </c>
      <c r="B15" s="13">
        <v>5769</v>
      </c>
      <c r="C15" s="15" t="s">
        <v>2253</v>
      </c>
      <c r="D15" s="13">
        <v>0</v>
      </c>
    </row>
    <row r="16" spans="1:4" ht="16.5" customHeight="1">
      <c r="A16" s="15" t="s">
        <v>2254</v>
      </c>
      <c r="B16" s="13">
        <v>6165</v>
      </c>
      <c r="C16" s="15" t="s">
        <v>2255</v>
      </c>
      <c r="D16" s="13">
        <v>0</v>
      </c>
    </row>
    <row r="17" spans="1:4" ht="16.5" customHeight="1">
      <c r="A17" s="15" t="s">
        <v>2256</v>
      </c>
      <c r="B17" s="13">
        <v>0</v>
      </c>
      <c r="C17" s="15" t="s">
        <v>2257</v>
      </c>
      <c r="D17" s="13">
        <v>0</v>
      </c>
    </row>
    <row r="18" spans="1:4" ht="16.5" customHeight="1">
      <c r="A18" s="15" t="s">
        <v>2258</v>
      </c>
      <c r="B18" s="13">
        <v>0</v>
      </c>
      <c r="C18" s="15" t="s">
        <v>2259</v>
      </c>
      <c r="D18" s="13">
        <v>0</v>
      </c>
    </row>
    <row r="19" spans="1:4" ht="16.5" customHeight="1">
      <c r="A19" s="15" t="s">
        <v>2260</v>
      </c>
      <c r="B19" s="13">
        <v>0</v>
      </c>
      <c r="C19" s="15" t="s">
        <v>2261</v>
      </c>
      <c r="D19" s="13">
        <v>0</v>
      </c>
    </row>
    <row r="20" spans="1:4" ht="16.5" customHeight="1">
      <c r="A20" s="15" t="s">
        <v>2262</v>
      </c>
      <c r="B20" s="13">
        <v>0</v>
      </c>
      <c r="C20" s="15" t="s">
        <v>2263</v>
      </c>
      <c r="D20" s="13">
        <v>0</v>
      </c>
    </row>
    <row r="21" spans="1:4" ht="16.5" customHeight="1">
      <c r="A21" s="15" t="s">
        <v>2264</v>
      </c>
      <c r="B21" s="13">
        <v>0</v>
      </c>
      <c r="C21" s="15" t="s">
        <v>2265</v>
      </c>
      <c r="D21" s="13">
        <v>0</v>
      </c>
    </row>
    <row r="22" spans="1:4" ht="16.5" customHeight="1">
      <c r="A22" s="15" t="s">
        <v>2266</v>
      </c>
      <c r="B22" s="13">
        <v>6801</v>
      </c>
      <c r="C22" s="15" t="s">
        <v>2267</v>
      </c>
      <c r="D22" s="13">
        <v>0</v>
      </c>
    </row>
    <row r="23" spans="1:4" ht="16.5" customHeight="1">
      <c r="A23" s="15" t="s">
        <v>2268</v>
      </c>
      <c r="B23" s="13">
        <v>0</v>
      </c>
      <c r="C23" s="15" t="s">
        <v>2269</v>
      </c>
      <c r="D23" s="13">
        <v>0</v>
      </c>
    </row>
    <row r="24" spans="1:4" ht="16.5" customHeight="1">
      <c r="A24" s="15" t="s">
        <v>2270</v>
      </c>
      <c r="B24" s="13">
        <v>922</v>
      </c>
      <c r="C24" s="15" t="s">
        <v>2271</v>
      </c>
      <c r="D24" s="13">
        <v>0</v>
      </c>
    </row>
    <row r="25" spans="1:4" ht="16.5" customHeight="1">
      <c r="A25" s="15" t="s">
        <v>2272</v>
      </c>
      <c r="B25" s="13">
        <v>0</v>
      </c>
      <c r="C25" s="15" t="s">
        <v>2273</v>
      </c>
      <c r="D25" s="13">
        <v>0</v>
      </c>
    </row>
    <row r="26" spans="1:4" ht="16.5" customHeight="1">
      <c r="A26" s="15" t="s">
        <v>2274</v>
      </c>
      <c r="B26" s="13">
        <v>132</v>
      </c>
      <c r="C26" s="15" t="s">
        <v>2275</v>
      </c>
      <c r="D26" s="13">
        <v>0</v>
      </c>
    </row>
    <row r="27" spans="1:4" ht="16.5" customHeight="1">
      <c r="A27" s="15" t="s">
        <v>2276</v>
      </c>
      <c r="B27" s="13">
        <v>223</v>
      </c>
      <c r="C27" s="15" t="s">
        <v>2277</v>
      </c>
      <c r="D27" s="13">
        <v>0</v>
      </c>
    </row>
    <row r="28" spans="1:4" ht="16.5" customHeight="1">
      <c r="A28" s="15" t="s">
        <v>2278</v>
      </c>
      <c r="B28" s="13">
        <v>0</v>
      </c>
      <c r="C28" s="15" t="s">
        <v>2279</v>
      </c>
      <c r="D28" s="13">
        <v>0</v>
      </c>
    </row>
    <row r="29" spans="1:4" ht="16.5" customHeight="1">
      <c r="A29" s="15" t="s">
        <v>2280</v>
      </c>
      <c r="B29" s="13">
        <v>0</v>
      </c>
      <c r="C29" s="15" t="s">
        <v>2281</v>
      </c>
      <c r="D29" s="13">
        <v>0</v>
      </c>
    </row>
    <row r="30" spans="1:4" ht="16.5" customHeight="1">
      <c r="A30" s="15" t="s">
        <v>2282</v>
      </c>
      <c r="B30" s="13">
        <v>852</v>
      </c>
      <c r="C30" s="15" t="s">
        <v>2283</v>
      </c>
      <c r="D30" s="13">
        <v>0</v>
      </c>
    </row>
    <row r="31" spans="1:4" ht="16.5" customHeight="1">
      <c r="A31" s="15" t="s">
        <v>2284</v>
      </c>
      <c r="B31" s="13">
        <v>2125</v>
      </c>
      <c r="C31" s="15" t="s">
        <v>2285</v>
      </c>
      <c r="D31" s="13">
        <v>0</v>
      </c>
    </row>
    <row r="32" spans="1:4" ht="16.5" customHeight="1">
      <c r="A32" s="15" t="s">
        <v>2286</v>
      </c>
      <c r="B32" s="13">
        <v>18</v>
      </c>
      <c r="C32" s="15" t="s">
        <v>2287</v>
      </c>
      <c r="D32" s="13">
        <v>0</v>
      </c>
    </row>
    <row r="33" spans="1:4" ht="16.5" customHeight="1">
      <c r="A33" s="15" t="s">
        <v>2288</v>
      </c>
      <c r="B33" s="13">
        <v>228</v>
      </c>
      <c r="C33" s="15" t="s">
        <v>2289</v>
      </c>
      <c r="D33" s="13">
        <v>0</v>
      </c>
    </row>
    <row r="34" spans="1:4" ht="16.5" customHeight="1">
      <c r="A34" s="15" t="s">
        <v>2290</v>
      </c>
      <c r="B34" s="13">
        <v>615</v>
      </c>
      <c r="C34" s="15" t="s">
        <v>2291</v>
      </c>
      <c r="D34" s="13">
        <v>0</v>
      </c>
    </row>
    <row r="35" spans="1:4" ht="16.5" customHeight="1">
      <c r="A35" s="15" t="s">
        <v>2292</v>
      </c>
      <c r="B35" s="13">
        <v>1321</v>
      </c>
      <c r="C35" s="15" t="s">
        <v>2293</v>
      </c>
      <c r="D35" s="13">
        <v>0</v>
      </c>
    </row>
    <row r="36" spans="1:4" ht="16.5" customHeight="1">
      <c r="A36" s="15" t="s">
        <v>2294</v>
      </c>
      <c r="B36" s="13">
        <v>944</v>
      </c>
      <c r="C36" s="15" t="s">
        <v>2295</v>
      </c>
      <c r="D36" s="13">
        <v>0</v>
      </c>
    </row>
    <row r="37" spans="1:4" ht="16.5" customHeight="1">
      <c r="A37" s="15" t="s">
        <v>2296</v>
      </c>
      <c r="B37" s="13">
        <v>0</v>
      </c>
      <c r="C37" s="15" t="s">
        <v>2297</v>
      </c>
      <c r="D37" s="13">
        <v>0</v>
      </c>
    </row>
    <row r="38" spans="1:4" ht="16.5" customHeight="1">
      <c r="A38" s="15" t="s">
        <v>2298</v>
      </c>
      <c r="B38" s="13">
        <v>5509</v>
      </c>
      <c r="C38" s="15" t="s">
        <v>2299</v>
      </c>
      <c r="D38" s="13">
        <v>0</v>
      </c>
    </row>
    <row r="39" spans="1:4" ht="16.5" customHeight="1">
      <c r="A39" s="15" t="s">
        <v>2300</v>
      </c>
      <c r="B39" s="13">
        <v>0</v>
      </c>
      <c r="C39" s="15" t="s">
        <v>2301</v>
      </c>
      <c r="D39" s="13">
        <v>0</v>
      </c>
    </row>
    <row r="40" spans="1:4" ht="16.5" customHeight="1">
      <c r="A40" s="15" t="s">
        <v>2302</v>
      </c>
      <c r="B40" s="13">
        <v>0</v>
      </c>
      <c r="C40" s="15" t="s">
        <v>2303</v>
      </c>
      <c r="D40" s="13">
        <v>0</v>
      </c>
    </row>
    <row r="41" spans="1:4" ht="16.5" customHeight="1">
      <c r="A41" s="15" t="s">
        <v>2304</v>
      </c>
      <c r="B41" s="13">
        <v>0</v>
      </c>
      <c r="C41" s="15" t="s">
        <v>2305</v>
      </c>
      <c r="D41" s="13">
        <v>0</v>
      </c>
    </row>
    <row r="42" spans="1:4" ht="16.5" customHeight="1">
      <c r="A42" s="15" t="s">
        <v>2306</v>
      </c>
      <c r="B42" s="13">
        <v>0</v>
      </c>
      <c r="C42" s="15" t="s">
        <v>2307</v>
      </c>
      <c r="D42" s="13">
        <v>0</v>
      </c>
    </row>
    <row r="43" spans="1:4" ht="16.5" customHeight="1">
      <c r="A43" s="15" t="s">
        <v>2308</v>
      </c>
      <c r="B43" s="13">
        <v>0</v>
      </c>
      <c r="C43" s="15" t="s">
        <v>2309</v>
      </c>
      <c r="D43" s="13">
        <v>0</v>
      </c>
    </row>
    <row r="44" spans="1:4" ht="16.5" customHeight="1">
      <c r="A44" s="15" t="s">
        <v>2310</v>
      </c>
      <c r="B44" s="13">
        <v>28</v>
      </c>
      <c r="C44" s="15" t="s">
        <v>2311</v>
      </c>
      <c r="D44" s="13">
        <v>0</v>
      </c>
    </row>
    <row r="45" spans="1:4" ht="16.5" customHeight="1">
      <c r="A45" s="15" t="s">
        <v>2312</v>
      </c>
      <c r="B45" s="13">
        <v>0</v>
      </c>
      <c r="C45" s="15" t="s">
        <v>2313</v>
      </c>
      <c r="D45" s="13">
        <v>0</v>
      </c>
    </row>
    <row r="46" spans="1:4" ht="16.5" customHeight="1">
      <c r="A46" s="15" t="s">
        <v>2314</v>
      </c>
      <c r="B46" s="13">
        <v>140</v>
      </c>
      <c r="C46" s="15" t="s">
        <v>2315</v>
      </c>
      <c r="D46" s="13">
        <v>0</v>
      </c>
    </row>
    <row r="47" spans="1:4" ht="16.5" customHeight="1">
      <c r="A47" s="15" t="s">
        <v>2316</v>
      </c>
      <c r="B47" s="13">
        <v>0</v>
      </c>
      <c r="C47" s="15" t="s">
        <v>2317</v>
      </c>
      <c r="D47" s="13">
        <v>0</v>
      </c>
    </row>
    <row r="48" spans="1:4" ht="16.5" customHeight="1">
      <c r="A48" s="15" t="s">
        <v>2318</v>
      </c>
      <c r="B48" s="13">
        <v>18791</v>
      </c>
      <c r="C48" s="15" t="s">
        <v>2319</v>
      </c>
      <c r="D48" s="13">
        <v>0</v>
      </c>
    </row>
    <row r="49" spans="1:4" ht="16.5" customHeight="1">
      <c r="A49" s="14" t="s">
        <v>2320</v>
      </c>
      <c r="B49" s="13">
        <f>SUM(B50:B70)</f>
        <v>17218</v>
      </c>
      <c r="C49" s="14" t="s">
        <v>2321</v>
      </c>
      <c r="D49" s="13">
        <f>SUM(D50:D70)</f>
        <v>0</v>
      </c>
    </row>
    <row r="50" spans="1:4" ht="16.5" customHeight="1">
      <c r="A50" s="15" t="s">
        <v>2322</v>
      </c>
      <c r="B50" s="13">
        <v>3014</v>
      </c>
      <c r="C50" s="15" t="s">
        <v>2322</v>
      </c>
      <c r="D50" s="13">
        <v>0</v>
      </c>
    </row>
    <row r="51" spans="1:4" ht="16.5" customHeight="1">
      <c r="A51" s="15" t="s">
        <v>2323</v>
      </c>
      <c r="B51" s="13">
        <v>0</v>
      </c>
      <c r="C51" s="15" t="s">
        <v>2323</v>
      </c>
      <c r="D51" s="13">
        <v>0</v>
      </c>
    </row>
    <row r="52" spans="1:4" ht="16.5" customHeight="1">
      <c r="A52" s="15" t="s">
        <v>2324</v>
      </c>
      <c r="B52" s="13">
        <v>0</v>
      </c>
      <c r="C52" s="15" t="s">
        <v>2324</v>
      </c>
      <c r="D52" s="13">
        <v>0</v>
      </c>
    </row>
    <row r="53" spans="1:4" ht="16.5" customHeight="1">
      <c r="A53" s="15" t="s">
        <v>2325</v>
      </c>
      <c r="B53" s="13">
        <v>0</v>
      </c>
      <c r="C53" s="15" t="s">
        <v>2325</v>
      </c>
      <c r="D53" s="13">
        <v>0</v>
      </c>
    </row>
    <row r="54" spans="1:4" ht="16.5" customHeight="1">
      <c r="A54" s="15" t="s">
        <v>2326</v>
      </c>
      <c r="B54" s="13">
        <v>383</v>
      </c>
      <c r="C54" s="15" t="s">
        <v>2326</v>
      </c>
      <c r="D54" s="13">
        <v>0</v>
      </c>
    </row>
    <row r="55" spans="1:4" ht="16.5" customHeight="1">
      <c r="A55" s="15" t="s">
        <v>2327</v>
      </c>
      <c r="B55" s="13">
        <v>2</v>
      </c>
      <c r="C55" s="15" t="s">
        <v>2327</v>
      </c>
      <c r="D55" s="13">
        <v>0</v>
      </c>
    </row>
    <row r="56" spans="1:4" ht="16.5" customHeight="1">
      <c r="A56" s="15" t="s">
        <v>2328</v>
      </c>
      <c r="B56" s="13">
        <v>0</v>
      </c>
      <c r="C56" s="15" t="s">
        <v>2328</v>
      </c>
      <c r="D56" s="13">
        <v>0</v>
      </c>
    </row>
    <row r="57" spans="1:4" ht="16.5" customHeight="1">
      <c r="A57" s="15" t="s">
        <v>2329</v>
      </c>
      <c r="B57" s="13">
        <v>788</v>
      </c>
      <c r="C57" s="15" t="s">
        <v>2329</v>
      </c>
      <c r="D57" s="13">
        <v>0</v>
      </c>
    </row>
    <row r="58" spans="1:4" ht="16.5" customHeight="1">
      <c r="A58" s="15" t="s">
        <v>2330</v>
      </c>
      <c r="B58" s="13">
        <v>3157</v>
      </c>
      <c r="C58" s="15" t="s">
        <v>2330</v>
      </c>
      <c r="D58" s="13">
        <v>0</v>
      </c>
    </row>
    <row r="59" spans="1:4" ht="16.5" customHeight="1">
      <c r="A59" s="15" t="s">
        <v>2331</v>
      </c>
      <c r="B59" s="13">
        <v>4572</v>
      </c>
      <c r="C59" s="15" t="s">
        <v>2331</v>
      </c>
      <c r="D59" s="13">
        <v>0</v>
      </c>
    </row>
    <row r="60" spans="1:4" ht="16.5" customHeight="1">
      <c r="A60" s="15" t="s">
        <v>2332</v>
      </c>
      <c r="B60" s="13">
        <v>393</v>
      </c>
      <c r="C60" s="15" t="s">
        <v>2332</v>
      </c>
      <c r="D60" s="13">
        <v>0</v>
      </c>
    </row>
    <row r="61" spans="1:4" ht="16.5" customHeight="1">
      <c r="A61" s="15" t="s">
        <v>2333</v>
      </c>
      <c r="B61" s="13">
        <v>4107</v>
      </c>
      <c r="C61" s="15" t="s">
        <v>2333</v>
      </c>
      <c r="D61" s="13">
        <v>0</v>
      </c>
    </row>
    <row r="62" spans="1:4" ht="16.5" customHeight="1">
      <c r="A62" s="15" t="s">
        <v>2334</v>
      </c>
      <c r="B62" s="13">
        <v>1</v>
      </c>
      <c r="C62" s="15" t="s">
        <v>2334</v>
      </c>
      <c r="D62" s="13">
        <v>0</v>
      </c>
    </row>
    <row r="63" spans="1:4" ht="16.5" customHeight="1">
      <c r="A63" s="15" t="s">
        <v>2335</v>
      </c>
      <c r="B63" s="13">
        <v>0</v>
      </c>
      <c r="C63" s="15" t="s">
        <v>2335</v>
      </c>
      <c r="D63" s="13">
        <v>0</v>
      </c>
    </row>
    <row r="64" spans="1:4" ht="16.5" customHeight="1">
      <c r="A64" s="15" t="s">
        <v>2336</v>
      </c>
      <c r="B64" s="13">
        <v>0</v>
      </c>
      <c r="C64" s="15" t="s">
        <v>2336</v>
      </c>
      <c r="D64" s="13">
        <v>0</v>
      </c>
    </row>
    <row r="65" spans="1:4" ht="16.5" customHeight="1">
      <c r="A65" s="15" t="s">
        <v>2337</v>
      </c>
      <c r="B65" s="13">
        <v>9</v>
      </c>
      <c r="C65" s="15" t="s">
        <v>2337</v>
      </c>
      <c r="D65" s="13">
        <v>0</v>
      </c>
    </row>
    <row r="66" spans="1:4" ht="16.5" customHeight="1">
      <c r="A66" s="15" t="s">
        <v>2338</v>
      </c>
      <c r="B66" s="13">
        <v>24</v>
      </c>
      <c r="C66" s="15" t="s">
        <v>2338</v>
      </c>
      <c r="D66" s="13">
        <v>0</v>
      </c>
    </row>
    <row r="67" spans="1:4" ht="16.5" customHeight="1">
      <c r="A67" s="15" t="s">
        <v>2339</v>
      </c>
      <c r="B67" s="13">
        <v>630</v>
      </c>
      <c r="C67" s="15" t="s">
        <v>2339</v>
      </c>
      <c r="D67" s="13">
        <v>0</v>
      </c>
    </row>
    <row r="68" spans="1:4" ht="16.5" customHeight="1">
      <c r="A68" s="15" t="s">
        <v>2340</v>
      </c>
      <c r="B68" s="13">
        <v>0</v>
      </c>
      <c r="C68" s="15" t="s">
        <v>2340</v>
      </c>
      <c r="D68" s="13">
        <v>0</v>
      </c>
    </row>
    <row r="69" spans="1:4" ht="16.5" customHeight="1">
      <c r="A69" s="15" t="s">
        <v>2341</v>
      </c>
      <c r="B69" s="13">
        <v>108</v>
      </c>
      <c r="C69" s="15" t="s">
        <v>2341</v>
      </c>
      <c r="D69" s="13">
        <v>0</v>
      </c>
    </row>
    <row r="70" spans="1:4" ht="16.5" customHeight="1">
      <c r="A70" s="15" t="s">
        <v>2342</v>
      </c>
      <c r="B70" s="13">
        <v>30</v>
      </c>
      <c r="C70" s="15" t="s">
        <v>878</v>
      </c>
      <c r="D70" s="13">
        <v>0</v>
      </c>
    </row>
    <row r="71" spans="1:4" ht="16.5" customHeight="1">
      <c r="A71" s="14" t="s">
        <v>2343</v>
      </c>
      <c r="B71" s="13">
        <f>SUM(B72:B73)</f>
        <v>0</v>
      </c>
      <c r="C71" s="14" t="s">
        <v>2344</v>
      </c>
      <c r="D71" s="13">
        <f>SUM(D72:D73)</f>
        <v>2429</v>
      </c>
    </row>
    <row r="72" spans="1:4" ht="16.5" customHeight="1">
      <c r="A72" s="15" t="s">
        <v>2345</v>
      </c>
      <c r="B72" s="13">
        <v>0</v>
      </c>
      <c r="C72" s="15" t="s">
        <v>2346</v>
      </c>
      <c r="D72" s="13">
        <v>0</v>
      </c>
    </row>
    <row r="73" spans="1:4" ht="16.5" customHeight="1">
      <c r="A73" s="15" t="s">
        <v>2347</v>
      </c>
      <c r="B73" s="13">
        <v>0</v>
      </c>
      <c r="C73" s="15" t="s">
        <v>2348</v>
      </c>
      <c r="D73" s="13">
        <v>2429</v>
      </c>
    </row>
    <row r="74" spans="1:4" ht="16.5" customHeight="1">
      <c r="A74" s="14" t="s">
        <v>2349</v>
      </c>
      <c r="B74" s="13">
        <v>0</v>
      </c>
      <c r="C74" s="15"/>
      <c r="D74" s="13"/>
    </row>
    <row r="75" spans="1:4" ht="16.5" customHeight="1">
      <c r="A75" s="14" t="s">
        <v>2350</v>
      </c>
      <c r="B75" s="13">
        <v>4282</v>
      </c>
      <c r="C75" s="15"/>
      <c r="D75" s="13"/>
    </row>
    <row r="76" spans="1:4" ht="16.5" customHeight="1">
      <c r="A76" s="14" t="s">
        <v>2351</v>
      </c>
      <c r="B76" s="13">
        <f>SUM(B77:B80)</f>
        <v>0</v>
      </c>
      <c r="C76" s="14" t="s">
        <v>2352</v>
      </c>
      <c r="D76" s="13">
        <v>0</v>
      </c>
    </row>
    <row r="77" spans="1:4" ht="16.5" customHeight="1">
      <c r="A77" s="15" t="s">
        <v>2353</v>
      </c>
      <c r="B77" s="13">
        <v>0</v>
      </c>
      <c r="C77" s="15"/>
      <c r="D77" s="13"/>
    </row>
    <row r="78" spans="1:4" ht="16.5" customHeight="1">
      <c r="A78" s="15" t="s">
        <v>2354</v>
      </c>
      <c r="B78" s="13">
        <v>0</v>
      </c>
      <c r="C78" s="15"/>
      <c r="D78" s="13"/>
    </row>
    <row r="79" spans="1:4" ht="16.5" customHeight="1">
      <c r="A79" s="15" t="s">
        <v>2355</v>
      </c>
      <c r="B79" s="13">
        <v>0</v>
      </c>
      <c r="C79" s="15"/>
      <c r="D79" s="13"/>
    </row>
    <row r="80" spans="1:4" ht="16.5" customHeight="1">
      <c r="A80" s="15" t="s">
        <v>2356</v>
      </c>
      <c r="B80" s="13">
        <v>0</v>
      </c>
      <c r="C80" s="15"/>
      <c r="D80" s="13"/>
    </row>
    <row r="81" spans="1:4" ht="16.5" customHeight="1">
      <c r="A81" s="14" t="s">
        <v>2357</v>
      </c>
      <c r="B81" s="13">
        <f>B82</f>
        <v>0</v>
      </c>
      <c r="C81" s="14" t="s">
        <v>2358</v>
      </c>
      <c r="D81" s="13">
        <f>D82</f>
        <v>2480</v>
      </c>
    </row>
    <row r="82" spans="1:4" ht="16.5" customHeight="1">
      <c r="A82" s="14" t="s">
        <v>2359</v>
      </c>
      <c r="B82" s="13">
        <f>B83</f>
        <v>0</v>
      </c>
      <c r="C82" s="14" t="s">
        <v>2360</v>
      </c>
      <c r="D82" s="13">
        <f>SUM(D83:D86)</f>
        <v>2480</v>
      </c>
    </row>
    <row r="83" spans="1:4" ht="16.5" customHeight="1">
      <c r="A83" s="14" t="s">
        <v>2361</v>
      </c>
      <c r="B83" s="13">
        <f>SUM(B84:B87)</f>
        <v>0</v>
      </c>
      <c r="C83" s="15" t="s">
        <v>2362</v>
      </c>
      <c r="D83" s="13">
        <v>2480</v>
      </c>
    </row>
    <row r="84" spans="1:4" ht="16.5" customHeight="1">
      <c r="A84" s="15" t="s">
        <v>2363</v>
      </c>
      <c r="B84" s="13">
        <v>0</v>
      </c>
      <c r="C84" s="15" t="s">
        <v>2364</v>
      </c>
      <c r="D84" s="13">
        <v>0</v>
      </c>
    </row>
    <row r="85" spans="1:4" ht="16.5" customHeight="1">
      <c r="A85" s="15" t="s">
        <v>2365</v>
      </c>
      <c r="B85" s="13">
        <v>0</v>
      </c>
      <c r="C85" s="15" t="s">
        <v>2366</v>
      </c>
      <c r="D85" s="13">
        <v>0</v>
      </c>
    </row>
    <row r="86" spans="1:4" ht="16.5" customHeight="1">
      <c r="A86" s="15" t="s">
        <v>2367</v>
      </c>
      <c r="B86" s="13">
        <v>0</v>
      </c>
      <c r="C86" s="15" t="s">
        <v>2368</v>
      </c>
      <c r="D86" s="13">
        <v>0</v>
      </c>
    </row>
    <row r="87" spans="1:4" ht="16.5" customHeight="1">
      <c r="A87" s="15" t="s">
        <v>2369</v>
      </c>
      <c r="B87" s="13">
        <v>0</v>
      </c>
      <c r="C87" s="15"/>
      <c r="D87" s="13"/>
    </row>
    <row r="88" spans="1:4" ht="16.5" customHeight="1">
      <c r="A88" s="14" t="s">
        <v>2370</v>
      </c>
      <c r="B88" s="13">
        <f>B89</f>
        <v>2300</v>
      </c>
      <c r="C88" s="14" t="s">
        <v>2371</v>
      </c>
      <c r="D88" s="13">
        <f>SUM(D89:D92)</f>
        <v>0</v>
      </c>
    </row>
    <row r="89" spans="1:4" ht="16.5" customHeight="1">
      <c r="A89" s="14" t="s">
        <v>2372</v>
      </c>
      <c r="B89" s="13">
        <f>SUM(B90:B93)</f>
        <v>2300</v>
      </c>
      <c r="C89" s="15" t="s">
        <v>2373</v>
      </c>
      <c r="D89" s="13">
        <v>0</v>
      </c>
    </row>
    <row r="90" spans="1:4" ht="16.5" customHeight="1">
      <c r="A90" s="15" t="s">
        <v>2374</v>
      </c>
      <c r="B90" s="13">
        <v>2300</v>
      </c>
      <c r="C90" s="15" t="s">
        <v>2375</v>
      </c>
      <c r="D90" s="13">
        <v>0</v>
      </c>
    </row>
    <row r="91" spans="1:4" ht="16.5" customHeight="1">
      <c r="A91" s="15" t="s">
        <v>2376</v>
      </c>
      <c r="B91" s="13">
        <v>0</v>
      </c>
      <c r="C91" s="15" t="s">
        <v>2377</v>
      </c>
      <c r="D91" s="13">
        <v>0</v>
      </c>
    </row>
    <row r="92" spans="1:4" ht="16.5" customHeight="1">
      <c r="A92" s="15" t="s">
        <v>2378</v>
      </c>
      <c r="B92" s="13">
        <v>0</v>
      </c>
      <c r="C92" s="15" t="s">
        <v>2379</v>
      </c>
      <c r="D92" s="13">
        <v>0</v>
      </c>
    </row>
    <row r="93" spans="1:4" ht="16.5" customHeight="1">
      <c r="A93" s="15" t="s">
        <v>2380</v>
      </c>
      <c r="B93" s="13">
        <v>0</v>
      </c>
      <c r="C93" s="15"/>
      <c r="D93" s="13"/>
    </row>
    <row r="94" spans="1:4" ht="16.5" customHeight="1">
      <c r="A94" s="14" t="s">
        <v>2381</v>
      </c>
      <c r="B94" s="13">
        <v>0</v>
      </c>
      <c r="C94" s="14" t="s">
        <v>2382</v>
      </c>
      <c r="D94" s="13">
        <v>0</v>
      </c>
    </row>
    <row r="95" spans="1:4" ht="16.5" customHeight="1">
      <c r="A95" s="14" t="s">
        <v>2383</v>
      </c>
      <c r="B95" s="13">
        <v>0</v>
      </c>
      <c r="C95" s="14" t="s">
        <v>2384</v>
      </c>
      <c r="D95" s="13">
        <v>0</v>
      </c>
    </row>
    <row r="96" spans="1:4" ht="16.5" customHeight="1">
      <c r="A96" s="14" t="s">
        <v>2385</v>
      </c>
      <c r="B96" s="13">
        <v>0</v>
      </c>
      <c r="C96" s="14" t="s">
        <v>2386</v>
      </c>
      <c r="D96" s="13">
        <v>0</v>
      </c>
    </row>
    <row r="97" spans="1:4" ht="16.5" customHeight="1">
      <c r="A97" s="14" t="s">
        <v>2387</v>
      </c>
      <c r="B97" s="13">
        <v>3021</v>
      </c>
      <c r="C97" s="14" t="s">
        <v>2388</v>
      </c>
      <c r="D97" s="13">
        <v>0</v>
      </c>
    </row>
    <row r="98" spans="1:4" ht="16.5" customHeight="1">
      <c r="A98" s="14" t="s">
        <v>2389</v>
      </c>
      <c r="B98" s="13">
        <f>SUM(B99:B101)</f>
        <v>0</v>
      </c>
      <c r="C98" s="14" t="s">
        <v>1586</v>
      </c>
      <c r="D98" s="13">
        <f>SUM(D99:D101)</f>
        <v>0</v>
      </c>
    </row>
    <row r="99" spans="1:4" ht="16.5" customHeight="1">
      <c r="A99" s="15" t="s">
        <v>2390</v>
      </c>
      <c r="B99" s="13">
        <v>0</v>
      </c>
      <c r="C99" s="15" t="s">
        <v>2391</v>
      </c>
      <c r="D99" s="13">
        <v>0</v>
      </c>
    </row>
    <row r="100" spans="1:4" ht="16.5" customHeight="1">
      <c r="A100" s="15" t="s">
        <v>2392</v>
      </c>
      <c r="B100" s="13">
        <v>0</v>
      </c>
      <c r="C100" s="15" t="s">
        <v>2393</v>
      </c>
      <c r="D100" s="13">
        <v>0</v>
      </c>
    </row>
    <row r="101" spans="1:4" ht="16.5" customHeight="1">
      <c r="A101" s="15" t="s">
        <v>2394</v>
      </c>
      <c r="B101" s="13">
        <v>0</v>
      </c>
      <c r="C101" s="15" t="s">
        <v>2395</v>
      </c>
      <c r="D101" s="13">
        <v>0</v>
      </c>
    </row>
    <row r="102" spans="1:4" ht="16.5" customHeight="1">
      <c r="A102" s="14" t="s">
        <v>2396</v>
      </c>
      <c r="B102" s="13">
        <v>0</v>
      </c>
      <c r="C102" s="14" t="s">
        <v>2397</v>
      </c>
      <c r="D102" s="13">
        <v>0</v>
      </c>
    </row>
    <row r="103" spans="1:4" ht="16.5" customHeight="1">
      <c r="A103" s="14" t="s">
        <v>2398</v>
      </c>
      <c r="B103" s="13">
        <v>0</v>
      </c>
      <c r="C103" s="14" t="s">
        <v>2399</v>
      </c>
      <c r="D103" s="13">
        <v>0</v>
      </c>
    </row>
    <row r="104" spans="1:4" ht="16.5" customHeight="1">
      <c r="A104" s="15"/>
      <c r="B104" s="13"/>
      <c r="C104" s="14" t="s">
        <v>2400</v>
      </c>
      <c r="D104" s="13">
        <v>0</v>
      </c>
    </row>
    <row r="105" spans="1:4" ht="16.5" customHeight="1">
      <c r="A105" s="15"/>
      <c r="B105" s="13"/>
      <c r="C105" s="14" t="s">
        <v>2401</v>
      </c>
      <c r="D105" s="13">
        <f>B108-D4-D5-D71-D76-D81-D88-D94-D95-D96-D97-D98-D102-D103-D104</f>
        <v>5106</v>
      </c>
    </row>
    <row r="106" spans="1:4" ht="16.5" customHeight="1">
      <c r="A106" s="15"/>
      <c r="B106" s="13"/>
      <c r="C106" s="14" t="s">
        <v>2402</v>
      </c>
      <c r="D106" s="13">
        <v>5106</v>
      </c>
    </row>
    <row r="107" spans="1:4" ht="16.5" customHeight="1">
      <c r="A107" s="15"/>
      <c r="B107" s="13"/>
      <c r="C107" s="14" t="s">
        <v>2403</v>
      </c>
      <c r="D107" s="13">
        <f>D105-D106</f>
        <v>0</v>
      </c>
    </row>
    <row r="108" spans="1:4" ht="16.5" customHeight="1">
      <c r="A108" s="35" t="s">
        <v>2404</v>
      </c>
      <c r="B108" s="13">
        <f>SUM(B4:B5,B71,B74:B76,B81,B88,B94:B98,B102:B103)</f>
        <v>154884</v>
      </c>
      <c r="C108" s="35" t="s">
        <v>2405</v>
      </c>
      <c r="D108" s="13">
        <f>SUM(D4:D5,D71,D76,D81,D88,D94:D98,D102:D105)</f>
        <v>154884</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190"/>
  <sheetViews>
    <sheetView zoomScaleSheetLayoutView="100" workbookViewId="0" topLeftCell="A1">
      <selection activeCell="B10" sqref="B10"/>
    </sheetView>
  </sheetViews>
  <sheetFormatPr defaultColWidth="9.00390625" defaultRowHeight="26.25" customHeight="1"/>
  <cols>
    <col min="1" max="1" width="30.75390625" style="53" customWidth="1"/>
    <col min="2" max="2" width="67.125" style="53" customWidth="1"/>
    <col min="3" max="3" width="24.00390625" style="57" customWidth="1"/>
    <col min="4" max="16384" width="9.00390625" style="53" customWidth="1"/>
  </cols>
  <sheetData>
    <row r="1" spans="1:3" s="53" customFormat="1" ht="40.5" customHeight="1">
      <c r="A1" s="58" t="s">
        <v>2406</v>
      </c>
      <c r="B1" s="58"/>
      <c r="C1" s="59"/>
    </row>
    <row r="2" spans="1:3" s="53" customFormat="1" ht="26.25" customHeight="1">
      <c r="A2" s="54" t="s">
        <v>2407</v>
      </c>
      <c r="B2" s="54"/>
      <c r="C2" s="60"/>
    </row>
    <row r="3" s="53" customFormat="1" ht="26.25" customHeight="1">
      <c r="C3" s="57" t="s">
        <v>710</v>
      </c>
    </row>
    <row r="4" spans="1:3" s="54" customFormat="1" ht="25.5" customHeight="1">
      <c r="A4" s="61" t="s">
        <v>2408</v>
      </c>
      <c r="B4" s="61" t="s">
        <v>2409</v>
      </c>
      <c r="C4" s="62" t="s">
        <v>2410</v>
      </c>
    </row>
    <row r="5" spans="1:3" s="53" customFormat="1" ht="25.5" customHeight="1">
      <c r="A5" s="63" t="s">
        <v>2411</v>
      </c>
      <c r="B5" s="64" t="s">
        <v>2412</v>
      </c>
      <c r="C5" s="65">
        <v>69</v>
      </c>
    </row>
    <row r="6" spans="1:3" s="53" customFormat="1" ht="25.5" customHeight="1">
      <c r="A6" s="63" t="s">
        <v>2411</v>
      </c>
      <c r="B6" s="64" t="s">
        <v>2413</v>
      </c>
      <c r="C6" s="65">
        <v>0</v>
      </c>
    </row>
    <row r="7" spans="1:3" s="53" customFormat="1" ht="25.5" customHeight="1">
      <c r="A7" s="64" t="s">
        <v>2414</v>
      </c>
      <c r="B7" s="64" t="s">
        <v>2415</v>
      </c>
      <c r="C7" s="65">
        <v>3000</v>
      </c>
    </row>
    <row r="8" spans="1:3" s="53" customFormat="1" ht="25.5" customHeight="1">
      <c r="A8" s="64" t="s">
        <v>2414</v>
      </c>
      <c r="B8" s="64" t="s">
        <v>2416</v>
      </c>
      <c r="C8" s="65">
        <v>30</v>
      </c>
    </row>
    <row r="9" spans="1:3" s="53" customFormat="1" ht="25.5" customHeight="1">
      <c r="A9" s="64" t="s">
        <v>2414</v>
      </c>
      <c r="B9" s="64" t="s">
        <v>2417</v>
      </c>
      <c r="C9" s="65">
        <v>3</v>
      </c>
    </row>
    <row r="10" spans="1:3" s="53" customFormat="1" ht="25.5" customHeight="1">
      <c r="A10" s="64" t="s">
        <v>2418</v>
      </c>
      <c r="B10" s="64" t="s">
        <v>2419</v>
      </c>
      <c r="C10" s="65">
        <v>9</v>
      </c>
    </row>
    <row r="11" spans="1:3" s="53" customFormat="1" ht="25.5" customHeight="1">
      <c r="A11" s="64" t="s">
        <v>2418</v>
      </c>
      <c r="B11" s="64" t="s">
        <v>2420</v>
      </c>
      <c r="C11" s="65">
        <v>80</v>
      </c>
    </row>
    <row r="12" spans="1:3" s="53" customFormat="1" ht="25.5" customHeight="1">
      <c r="A12" s="64" t="s">
        <v>2418</v>
      </c>
      <c r="B12" s="66" t="s">
        <v>2421</v>
      </c>
      <c r="C12" s="67">
        <v>146</v>
      </c>
    </row>
    <row r="13" spans="1:3" s="53" customFormat="1" ht="25.5" customHeight="1">
      <c r="A13" s="64" t="s">
        <v>2418</v>
      </c>
      <c r="B13" s="63" t="s">
        <v>2422</v>
      </c>
      <c r="C13" s="68">
        <v>2700</v>
      </c>
    </row>
    <row r="14" spans="1:3" s="53" customFormat="1" ht="25.5" customHeight="1">
      <c r="A14" s="64" t="s">
        <v>2418</v>
      </c>
      <c r="B14" s="63" t="s">
        <v>2423</v>
      </c>
      <c r="C14" s="68">
        <v>2</v>
      </c>
    </row>
    <row r="15" spans="1:3" s="53" customFormat="1" ht="25.5" customHeight="1">
      <c r="A15" s="64" t="s">
        <v>2418</v>
      </c>
      <c r="B15" s="63" t="s">
        <v>2424</v>
      </c>
      <c r="C15" s="68">
        <v>18</v>
      </c>
    </row>
    <row r="16" spans="1:3" s="53" customFormat="1" ht="25.5" customHeight="1">
      <c r="A16" s="64" t="s">
        <v>2418</v>
      </c>
      <c r="B16" s="63" t="s">
        <v>2425</v>
      </c>
      <c r="C16" s="68">
        <v>180</v>
      </c>
    </row>
    <row r="17" spans="1:3" s="53" customFormat="1" ht="25.5" customHeight="1">
      <c r="A17" s="64" t="s">
        <v>2418</v>
      </c>
      <c r="B17" s="63" t="s">
        <v>2426</v>
      </c>
      <c r="C17" s="68">
        <v>1</v>
      </c>
    </row>
    <row r="18" spans="1:3" s="53" customFormat="1" ht="25.5" customHeight="1">
      <c r="A18" s="64" t="s">
        <v>2418</v>
      </c>
      <c r="B18" s="63" t="s">
        <v>2427</v>
      </c>
      <c r="C18" s="68">
        <v>50</v>
      </c>
    </row>
    <row r="19" spans="1:3" s="53" customFormat="1" ht="25.5" customHeight="1">
      <c r="A19" s="64" t="s">
        <v>2418</v>
      </c>
      <c r="B19" s="63" t="s">
        <v>2428</v>
      </c>
      <c r="C19" s="68">
        <v>1500</v>
      </c>
    </row>
    <row r="20" spans="1:3" s="53" customFormat="1" ht="25.5" customHeight="1">
      <c r="A20" s="64" t="s">
        <v>2418</v>
      </c>
      <c r="B20" s="63" t="s">
        <v>2429</v>
      </c>
      <c r="C20" s="68">
        <v>1100</v>
      </c>
    </row>
    <row r="21" spans="1:3" s="53" customFormat="1" ht="25.5" customHeight="1">
      <c r="A21" s="64" t="s">
        <v>2418</v>
      </c>
      <c r="B21" s="63" t="s">
        <v>2430</v>
      </c>
      <c r="C21" s="68">
        <v>496</v>
      </c>
    </row>
    <row r="22" spans="1:3" s="53" customFormat="1" ht="25.5" customHeight="1">
      <c r="A22" s="64" t="s">
        <v>2418</v>
      </c>
      <c r="B22" s="63" t="s">
        <v>2431</v>
      </c>
      <c r="C22" s="68">
        <v>50</v>
      </c>
    </row>
    <row r="23" spans="1:3" s="53" customFormat="1" ht="25.5" customHeight="1">
      <c r="A23" s="64" t="s">
        <v>2418</v>
      </c>
      <c r="B23" s="63" t="s">
        <v>2432</v>
      </c>
      <c r="C23" s="68">
        <v>3</v>
      </c>
    </row>
    <row r="24" spans="1:3" s="53" customFormat="1" ht="25.5" customHeight="1">
      <c r="A24" s="64" t="s">
        <v>2418</v>
      </c>
      <c r="B24" s="63" t="s">
        <v>2433</v>
      </c>
      <c r="C24" s="68">
        <v>2</v>
      </c>
    </row>
    <row r="25" spans="1:3" s="53" customFormat="1" ht="25.5" customHeight="1">
      <c r="A25" s="64" t="s">
        <v>2418</v>
      </c>
      <c r="B25" s="63" t="s">
        <v>2434</v>
      </c>
      <c r="C25" s="68">
        <v>9</v>
      </c>
    </row>
    <row r="26" spans="1:3" s="53" customFormat="1" ht="25.5" customHeight="1">
      <c r="A26" s="64" t="s">
        <v>2418</v>
      </c>
      <c r="B26" s="63" t="s">
        <v>2435</v>
      </c>
      <c r="C26" s="68">
        <v>123</v>
      </c>
    </row>
    <row r="27" spans="1:3" s="53" customFormat="1" ht="25.5" customHeight="1">
      <c r="A27" s="64" t="s">
        <v>2414</v>
      </c>
      <c r="B27" s="63" t="s">
        <v>2436</v>
      </c>
      <c r="C27" s="68">
        <v>3</v>
      </c>
    </row>
    <row r="28" spans="1:3" s="53" customFormat="1" ht="25.5" customHeight="1">
      <c r="A28" s="64" t="s">
        <v>2414</v>
      </c>
      <c r="B28" s="63" t="s">
        <v>2437</v>
      </c>
      <c r="C28" s="68">
        <v>160</v>
      </c>
    </row>
    <row r="29" spans="1:3" s="53" customFormat="1" ht="25.5" customHeight="1">
      <c r="A29" s="64" t="s">
        <v>2414</v>
      </c>
      <c r="B29" s="63" t="s">
        <v>2438</v>
      </c>
      <c r="C29" s="68">
        <v>6</v>
      </c>
    </row>
    <row r="30" spans="1:3" s="53" customFormat="1" ht="25.5" customHeight="1">
      <c r="A30" s="64" t="s">
        <v>2414</v>
      </c>
      <c r="B30" s="63" t="s">
        <v>2439</v>
      </c>
      <c r="C30" s="68">
        <v>166</v>
      </c>
    </row>
    <row r="31" spans="1:3" s="53" customFormat="1" ht="25.5" customHeight="1">
      <c r="A31" s="64" t="s">
        <v>2414</v>
      </c>
      <c r="B31" s="63" t="s">
        <v>2440</v>
      </c>
      <c r="C31" s="68">
        <v>2</v>
      </c>
    </row>
    <row r="32" spans="1:3" s="53" customFormat="1" ht="25.5" customHeight="1">
      <c r="A32" s="64" t="s">
        <v>2414</v>
      </c>
      <c r="B32" s="63" t="s">
        <v>2441</v>
      </c>
      <c r="C32" s="68">
        <v>10</v>
      </c>
    </row>
    <row r="33" spans="1:3" s="53" customFormat="1" ht="25.5" customHeight="1">
      <c r="A33" s="64" t="s">
        <v>2414</v>
      </c>
      <c r="B33" s="63" t="s">
        <v>2442</v>
      </c>
      <c r="C33" s="68">
        <v>190</v>
      </c>
    </row>
    <row r="34" spans="1:3" s="53" customFormat="1" ht="25.5" customHeight="1">
      <c r="A34" s="64" t="s">
        <v>2414</v>
      </c>
      <c r="B34" s="63" t="s">
        <v>2443</v>
      </c>
      <c r="C34" s="68">
        <v>351</v>
      </c>
    </row>
    <row r="35" spans="1:3" s="53" customFormat="1" ht="25.5" customHeight="1">
      <c r="A35" s="64" t="s">
        <v>2414</v>
      </c>
      <c r="B35" s="63" t="s">
        <v>2444</v>
      </c>
      <c r="C35" s="68">
        <v>1500</v>
      </c>
    </row>
    <row r="36" spans="1:3" s="53" customFormat="1" ht="25.5" customHeight="1">
      <c r="A36" s="64" t="s">
        <v>2414</v>
      </c>
      <c r="B36" s="63" t="s">
        <v>2445</v>
      </c>
      <c r="C36" s="68">
        <v>100</v>
      </c>
    </row>
    <row r="37" spans="1:3" s="53" customFormat="1" ht="25.5" customHeight="1">
      <c r="A37" s="64" t="s">
        <v>2414</v>
      </c>
      <c r="B37" s="63" t="s">
        <v>2446</v>
      </c>
      <c r="C37" s="68">
        <v>200</v>
      </c>
    </row>
    <row r="38" spans="1:3" s="53" customFormat="1" ht="25.5" customHeight="1">
      <c r="A38" s="64" t="s">
        <v>2414</v>
      </c>
      <c r="B38" s="63" t="s">
        <v>2447</v>
      </c>
      <c r="C38" s="68">
        <v>450</v>
      </c>
    </row>
    <row r="39" spans="1:3" s="53" customFormat="1" ht="25.5" customHeight="1">
      <c r="A39" s="64" t="s">
        <v>2414</v>
      </c>
      <c r="B39" s="63" t="s">
        <v>2448</v>
      </c>
      <c r="C39" s="68">
        <v>1200</v>
      </c>
    </row>
    <row r="40" spans="1:3" s="53" customFormat="1" ht="25.5" customHeight="1">
      <c r="A40" s="63" t="s">
        <v>2411</v>
      </c>
      <c r="B40" s="63" t="s">
        <v>2449</v>
      </c>
      <c r="C40" s="68">
        <v>40</v>
      </c>
    </row>
    <row r="41" spans="1:3" s="53" customFormat="1" ht="25.5" customHeight="1">
      <c r="A41" s="63" t="s">
        <v>2411</v>
      </c>
      <c r="B41" s="63" t="s">
        <v>2450</v>
      </c>
      <c r="C41" s="68">
        <v>8</v>
      </c>
    </row>
    <row r="42" spans="1:3" s="53" customFormat="1" ht="25.5" customHeight="1">
      <c r="A42" s="63" t="s">
        <v>2411</v>
      </c>
      <c r="B42" s="63" t="s">
        <v>2451</v>
      </c>
      <c r="C42" s="68">
        <v>1</v>
      </c>
    </row>
    <row r="43" spans="1:3" s="53" customFormat="1" ht="25.5" customHeight="1">
      <c r="A43" s="63" t="s">
        <v>2411</v>
      </c>
      <c r="B43" s="63" t="s">
        <v>2452</v>
      </c>
      <c r="C43" s="68">
        <v>3</v>
      </c>
    </row>
    <row r="44" spans="1:3" s="53" customFormat="1" ht="25.5" customHeight="1">
      <c r="A44" s="63" t="s">
        <v>2411</v>
      </c>
      <c r="B44" s="63" t="s">
        <v>2453</v>
      </c>
      <c r="C44" s="68">
        <v>1000</v>
      </c>
    </row>
    <row r="45" spans="1:3" s="53" customFormat="1" ht="25.5" customHeight="1">
      <c r="A45" s="63" t="s">
        <v>2411</v>
      </c>
      <c r="B45" s="63" t="s">
        <v>2454</v>
      </c>
      <c r="C45" s="68">
        <v>5</v>
      </c>
    </row>
    <row r="46" spans="1:3" s="53" customFormat="1" ht="25.5" customHeight="1">
      <c r="A46" s="63" t="s">
        <v>2411</v>
      </c>
      <c r="B46" s="63" t="s">
        <v>2455</v>
      </c>
      <c r="C46" s="68">
        <v>3</v>
      </c>
    </row>
    <row r="47" spans="1:3" s="53" customFormat="1" ht="25.5" customHeight="1">
      <c r="A47" s="63" t="s">
        <v>2411</v>
      </c>
      <c r="B47" s="63" t="s">
        <v>2456</v>
      </c>
      <c r="C47" s="68">
        <v>11</v>
      </c>
    </row>
    <row r="48" spans="1:3" s="53" customFormat="1" ht="25.5" customHeight="1">
      <c r="A48" s="63" t="s">
        <v>2411</v>
      </c>
      <c r="B48" s="63" t="s">
        <v>2457</v>
      </c>
      <c r="C48" s="68">
        <v>112</v>
      </c>
    </row>
    <row r="49" spans="1:3" s="53" customFormat="1" ht="25.5" customHeight="1">
      <c r="A49" s="63" t="s">
        <v>2411</v>
      </c>
      <c r="B49" s="63" t="s">
        <v>2458</v>
      </c>
      <c r="C49" s="68">
        <v>4</v>
      </c>
    </row>
    <row r="50" spans="1:3" s="53" customFormat="1" ht="25.5" customHeight="1">
      <c r="A50" s="63" t="s">
        <v>2411</v>
      </c>
      <c r="B50" s="63" t="s">
        <v>2458</v>
      </c>
      <c r="C50" s="68">
        <v>4</v>
      </c>
    </row>
    <row r="51" spans="1:3" s="53" customFormat="1" ht="25.5" customHeight="1">
      <c r="A51" s="63" t="s">
        <v>2411</v>
      </c>
      <c r="B51" s="63" t="s">
        <v>2458</v>
      </c>
      <c r="C51" s="68">
        <v>17</v>
      </c>
    </row>
    <row r="52" spans="1:3" s="53" customFormat="1" ht="25.5" customHeight="1">
      <c r="A52" s="63" t="s">
        <v>2411</v>
      </c>
      <c r="B52" s="63" t="s">
        <v>2458</v>
      </c>
      <c r="C52" s="68">
        <v>60</v>
      </c>
    </row>
    <row r="53" spans="1:3" s="53" customFormat="1" ht="25.5" customHeight="1">
      <c r="A53" s="63" t="s">
        <v>2411</v>
      </c>
      <c r="B53" s="63" t="s">
        <v>2459</v>
      </c>
      <c r="C53" s="68">
        <v>0</v>
      </c>
    </row>
    <row r="54" spans="1:3" s="53" customFormat="1" ht="25.5" customHeight="1">
      <c r="A54" s="63" t="s">
        <v>2411</v>
      </c>
      <c r="B54" s="63" t="s">
        <v>2460</v>
      </c>
      <c r="C54" s="68">
        <v>52</v>
      </c>
    </row>
    <row r="55" spans="1:3" s="53" customFormat="1" ht="25.5" customHeight="1">
      <c r="A55" s="63" t="s">
        <v>2411</v>
      </c>
      <c r="B55" s="63" t="s">
        <v>2461</v>
      </c>
      <c r="C55" s="68">
        <v>15</v>
      </c>
    </row>
    <row r="56" spans="1:3" s="53" customFormat="1" ht="25.5" customHeight="1">
      <c r="A56" s="63" t="s">
        <v>2411</v>
      </c>
      <c r="B56" s="63" t="s">
        <v>2462</v>
      </c>
      <c r="C56" s="68">
        <v>3</v>
      </c>
    </row>
    <row r="57" spans="1:3" s="53" customFormat="1" ht="25.5" customHeight="1">
      <c r="A57" s="63" t="s">
        <v>2411</v>
      </c>
      <c r="B57" s="63" t="s">
        <v>2463</v>
      </c>
      <c r="C57" s="68">
        <v>0</v>
      </c>
    </row>
    <row r="58" spans="1:3" s="53" customFormat="1" ht="25.5" customHeight="1">
      <c r="A58" s="63" t="s">
        <v>2411</v>
      </c>
      <c r="B58" s="63" t="s">
        <v>2463</v>
      </c>
      <c r="C58" s="68">
        <v>1</v>
      </c>
    </row>
    <row r="59" spans="1:3" s="53" customFormat="1" ht="25.5" customHeight="1">
      <c r="A59" s="63" t="s">
        <v>2411</v>
      </c>
      <c r="B59" s="63" t="s">
        <v>2464</v>
      </c>
      <c r="C59" s="68">
        <v>6</v>
      </c>
    </row>
    <row r="60" spans="1:3" s="53" customFormat="1" ht="25.5" customHeight="1">
      <c r="A60" s="63" t="s">
        <v>2411</v>
      </c>
      <c r="B60" s="63" t="s">
        <v>2465</v>
      </c>
      <c r="C60" s="68">
        <v>300</v>
      </c>
    </row>
    <row r="61" spans="1:3" s="53" customFormat="1" ht="25.5" customHeight="1">
      <c r="A61" s="63" t="s">
        <v>2411</v>
      </c>
      <c r="B61" s="63" t="s">
        <v>2466</v>
      </c>
      <c r="C61" s="68">
        <v>22</v>
      </c>
    </row>
    <row r="62" spans="1:3" s="53" customFormat="1" ht="25.5" customHeight="1">
      <c r="A62" s="63" t="s">
        <v>2411</v>
      </c>
      <c r="B62" s="63" t="s">
        <v>2467</v>
      </c>
      <c r="C62" s="68">
        <v>0</v>
      </c>
    </row>
    <row r="63" spans="1:3" s="53" customFormat="1" ht="25.5" customHeight="1">
      <c r="A63" s="63" t="s">
        <v>2411</v>
      </c>
      <c r="B63" s="63" t="s">
        <v>2468</v>
      </c>
      <c r="C63" s="68">
        <v>1</v>
      </c>
    </row>
    <row r="64" spans="1:3" s="53" customFormat="1" ht="25.5" customHeight="1">
      <c r="A64" s="63" t="s">
        <v>2411</v>
      </c>
      <c r="B64" s="63" t="s">
        <v>2468</v>
      </c>
      <c r="C64" s="68">
        <v>5</v>
      </c>
    </row>
    <row r="65" spans="1:3" s="53" customFormat="1" ht="25.5" customHeight="1">
      <c r="A65" s="63" t="s">
        <v>2411</v>
      </c>
      <c r="B65" s="63" t="s">
        <v>2469</v>
      </c>
      <c r="C65" s="68">
        <v>31</v>
      </c>
    </row>
    <row r="66" spans="1:3" s="53" customFormat="1" ht="25.5" customHeight="1">
      <c r="A66" s="63" t="s">
        <v>2411</v>
      </c>
      <c r="B66" s="69" t="s">
        <v>2470</v>
      </c>
      <c r="C66" s="70">
        <v>2</v>
      </c>
    </row>
    <row r="67" spans="1:3" s="53" customFormat="1" ht="25.5" customHeight="1">
      <c r="A67" s="63" t="s">
        <v>2411</v>
      </c>
      <c r="B67" s="63" t="s">
        <v>2471</v>
      </c>
      <c r="C67" s="68">
        <v>6</v>
      </c>
    </row>
    <row r="68" spans="1:3" s="53" customFormat="1" ht="25.5" customHeight="1">
      <c r="A68" s="63" t="s">
        <v>2411</v>
      </c>
      <c r="B68" s="63" t="s">
        <v>2472</v>
      </c>
      <c r="C68" s="68">
        <v>6</v>
      </c>
    </row>
    <row r="69" spans="1:3" s="53" customFormat="1" ht="25.5" customHeight="1">
      <c r="A69" s="63" t="s">
        <v>2411</v>
      </c>
      <c r="B69" s="63" t="s">
        <v>2473</v>
      </c>
      <c r="C69" s="68">
        <v>17</v>
      </c>
    </row>
    <row r="70" spans="1:3" s="53" customFormat="1" ht="25.5" customHeight="1">
      <c r="A70" s="63" t="s">
        <v>2411</v>
      </c>
      <c r="B70" s="63" t="s">
        <v>2474</v>
      </c>
      <c r="C70" s="68">
        <v>1</v>
      </c>
    </row>
    <row r="71" spans="1:3" s="53" customFormat="1" ht="25.5" customHeight="1">
      <c r="A71" s="63" t="s">
        <v>2411</v>
      </c>
      <c r="B71" s="63" t="s">
        <v>2475</v>
      </c>
      <c r="C71" s="68">
        <v>0</v>
      </c>
    </row>
    <row r="72" spans="1:3" s="53" customFormat="1" ht="25.5" customHeight="1">
      <c r="A72" s="63" t="s">
        <v>2411</v>
      </c>
      <c r="B72" s="63" t="s">
        <v>2476</v>
      </c>
      <c r="C72" s="68">
        <v>1</v>
      </c>
    </row>
    <row r="73" spans="1:3" s="53" customFormat="1" ht="25.5" customHeight="1">
      <c r="A73" s="63" t="s">
        <v>2411</v>
      </c>
      <c r="B73" s="63" t="s">
        <v>2477</v>
      </c>
      <c r="C73" s="68">
        <v>6</v>
      </c>
    </row>
    <row r="74" spans="1:3" s="53" customFormat="1" ht="25.5" customHeight="1">
      <c r="A74" s="63" t="s">
        <v>2411</v>
      </c>
      <c r="B74" s="63" t="s">
        <v>2478</v>
      </c>
      <c r="C74" s="68">
        <v>69</v>
      </c>
    </row>
    <row r="75" spans="1:3" s="53" customFormat="1" ht="25.5" customHeight="1">
      <c r="A75" s="63" t="s">
        <v>2411</v>
      </c>
      <c r="B75" s="63" t="s">
        <v>2479</v>
      </c>
      <c r="C75" s="68">
        <v>41</v>
      </c>
    </row>
    <row r="76" spans="1:3" s="53" customFormat="1" ht="25.5" customHeight="1">
      <c r="A76" s="63" t="s">
        <v>2411</v>
      </c>
      <c r="B76" s="63" t="s">
        <v>2480</v>
      </c>
      <c r="C76" s="68">
        <v>6</v>
      </c>
    </row>
    <row r="77" spans="1:3" s="53" customFormat="1" ht="25.5" customHeight="1">
      <c r="A77" s="63" t="s">
        <v>2411</v>
      </c>
      <c r="B77" s="63" t="s">
        <v>2481</v>
      </c>
      <c r="C77" s="68">
        <v>121</v>
      </c>
    </row>
    <row r="78" spans="1:3" s="53" customFormat="1" ht="25.5" customHeight="1">
      <c r="A78" s="63" t="s">
        <v>2411</v>
      </c>
      <c r="B78" s="63" t="s">
        <v>2482</v>
      </c>
      <c r="C78" s="68">
        <v>9</v>
      </c>
    </row>
    <row r="79" spans="1:3" s="53" customFormat="1" ht="25.5" customHeight="1">
      <c r="A79" s="63" t="s">
        <v>2411</v>
      </c>
      <c r="B79" s="63" t="s">
        <v>2483</v>
      </c>
      <c r="C79" s="68">
        <v>6</v>
      </c>
    </row>
    <row r="80" spans="1:3" s="53" customFormat="1" ht="25.5" customHeight="1">
      <c r="A80" s="63" t="s">
        <v>2411</v>
      </c>
      <c r="B80" s="63" t="s">
        <v>2484</v>
      </c>
      <c r="C80" s="68">
        <v>1</v>
      </c>
    </row>
    <row r="81" spans="1:3" s="53" customFormat="1" ht="25.5" customHeight="1">
      <c r="A81" s="63" t="s">
        <v>2411</v>
      </c>
      <c r="B81" s="63" t="s">
        <v>2485</v>
      </c>
      <c r="C81" s="68">
        <v>6</v>
      </c>
    </row>
    <row r="82" spans="1:3" s="53" customFormat="1" ht="25.5" customHeight="1">
      <c r="A82" s="63" t="s">
        <v>2411</v>
      </c>
      <c r="B82" s="63" t="s">
        <v>2486</v>
      </c>
      <c r="C82" s="68">
        <v>25</v>
      </c>
    </row>
    <row r="83" spans="1:3" s="53" customFormat="1" ht="25.5" customHeight="1">
      <c r="A83" s="63" t="s">
        <v>2411</v>
      </c>
      <c r="B83" s="63" t="s">
        <v>2487</v>
      </c>
      <c r="C83" s="68">
        <v>103</v>
      </c>
    </row>
    <row r="84" spans="1:3" s="53" customFormat="1" ht="25.5" customHeight="1">
      <c r="A84" s="63" t="s">
        <v>2411</v>
      </c>
      <c r="B84" s="63" t="s">
        <v>2488</v>
      </c>
      <c r="C84" s="68">
        <v>500</v>
      </c>
    </row>
    <row r="85" spans="1:3" s="53" customFormat="1" ht="25.5" customHeight="1">
      <c r="A85" s="63" t="s">
        <v>2411</v>
      </c>
      <c r="B85" s="63" t="s">
        <v>2489</v>
      </c>
      <c r="C85" s="68">
        <v>14</v>
      </c>
    </row>
    <row r="86" spans="1:3" s="53" customFormat="1" ht="25.5" customHeight="1">
      <c r="A86" s="63" t="s">
        <v>2411</v>
      </c>
      <c r="B86" s="63" t="s">
        <v>2490</v>
      </c>
      <c r="C86" s="68">
        <v>100</v>
      </c>
    </row>
    <row r="87" spans="1:3" s="53" customFormat="1" ht="25.5" customHeight="1">
      <c r="A87" s="63" t="s">
        <v>2411</v>
      </c>
      <c r="B87" s="63" t="s">
        <v>2491</v>
      </c>
      <c r="C87" s="68">
        <v>32</v>
      </c>
    </row>
    <row r="88" spans="1:3" s="53" customFormat="1" ht="25.5" customHeight="1">
      <c r="A88" s="63" t="s">
        <v>2411</v>
      </c>
      <c r="B88" s="63" t="s">
        <v>2492</v>
      </c>
      <c r="C88" s="68">
        <v>15</v>
      </c>
    </row>
    <row r="89" spans="1:3" s="53" customFormat="1" ht="25.5" customHeight="1">
      <c r="A89" s="64" t="s">
        <v>2414</v>
      </c>
      <c r="B89" s="63" t="s">
        <v>2493</v>
      </c>
      <c r="C89" s="68">
        <v>56</v>
      </c>
    </row>
    <row r="90" spans="1:3" s="53" customFormat="1" ht="25.5" customHeight="1">
      <c r="A90" s="64" t="s">
        <v>2414</v>
      </c>
      <c r="B90" s="63" t="s">
        <v>2494</v>
      </c>
      <c r="C90" s="68">
        <v>40</v>
      </c>
    </row>
    <row r="91" spans="1:3" s="53" customFormat="1" ht="25.5" customHeight="1">
      <c r="A91" s="64" t="s">
        <v>2414</v>
      </c>
      <c r="B91" s="63" t="s">
        <v>2495</v>
      </c>
      <c r="C91" s="68">
        <v>108</v>
      </c>
    </row>
    <row r="92" spans="1:3" s="53" customFormat="1" ht="25.5" customHeight="1">
      <c r="A92" s="64" t="s">
        <v>2414</v>
      </c>
      <c r="B92" s="63" t="s">
        <v>2496</v>
      </c>
      <c r="C92" s="68">
        <v>28</v>
      </c>
    </row>
    <row r="93" spans="1:3" s="53" customFormat="1" ht="25.5" customHeight="1">
      <c r="A93" s="64" t="s">
        <v>2414</v>
      </c>
      <c r="B93" s="63" t="s">
        <v>2497</v>
      </c>
      <c r="C93" s="68">
        <v>61</v>
      </c>
    </row>
    <row r="94" spans="1:3" s="53" customFormat="1" ht="25.5" customHeight="1">
      <c r="A94" s="64" t="s">
        <v>2414</v>
      </c>
      <c r="B94" s="63" t="s">
        <v>2498</v>
      </c>
      <c r="C94" s="68">
        <v>24</v>
      </c>
    </row>
    <row r="95" spans="1:3" s="53" customFormat="1" ht="25.5" customHeight="1">
      <c r="A95" s="64" t="s">
        <v>2414</v>
      </c>
      <c r="B95" s="63" t="s">
        <v>2499</v>
      </c>
      <c r="C95" s="68">
        <v>200</v>
      </c>
    </row>
    <row r="96" spans="1:3" s="55" customFormat="1" ht="25.5" customHeight="1">
      <c r="A96" s="71" t="s">
        <v>2411</v>
      </c>
      <c r="B96" s="72" t="s">
        <v>2500</v>
      </c>
      <c r="C96" s="73">
        <v>1</v>
      </c>
    </row>
    <row r="97" spans="1:3" s="56" customFormat="1" ht="25.5" customHeight="1">
      <c r="A97" s="71" t="s">
        <v>2411</v>
      </c>
      <c r="B97" s="72" t="s">
        <v>2501</v>
      </c>
      <c r="C97" s="73">
        <v>132</v>
      </c>
    </row>
    <row r="98" spans="1:3" s="56" customFormat="1" ht="25.5" customHeight="1">
      <c r="A98" s="71" t="s">
        <v>2411</v>
      </c>
      <c r="B98" s="72" t="s">
        <v>2502</v>
      </c>
      <c r="C98" s="73">
        <v>38</v>
      </c>
    </row>
    <row r="99" spans="1:3" s="56" customFormat="1" ht="25.5" customHeight="1">
      <c r="A99" s="71" t="s">
        <v>2411</v>
      </c>
      <c r="B99" s="72" t="s">
        <v>2503</v>
      </c>
      <c r="C99" s="73">
        <v>85</v>
      </c>
    </row>
    <row r="100" spans="1:3" s="56" customFormat="1" ht="25.5" customHeight="1">
      <c r="A100" s="71" t="s">
        <v>2411</v>
      </c>
      <c r="B100" s="74" t="s">
        <v>2504</v>
      </c>
      <c r="C100" s="75">
        <v>444</v>
      </c>
    </row>
    <row r="101" spans="1:3" s="56" customFormat="1" ht="25.5" customHeight="1">
      <c r="A101" s="71" t="s">
        <v>2411</v>
      </c>
      <c r="B101" s="76" t="s">
        <v>2505</v>
      </c>
      <c r="C101" s="77">
        <v>476</v>
      </c>
    </row>
    <row r="102" spans="1:3" s="56" customFormat="1" ht="25.5" customHeight="1">
      <c r="A102" s="71" t="s">
        <v>2411</v>
      </c>
      <c r="B102" s="78" t="s">
        <v>2506</v>
      </c>
      <c r="C102" s="79">
        <v>5</v>
      </c>
    </row>
    <row r="103" spans="1:3" s="56" customFormat="1" ht="25.5" customHeight="1">
      <c r="A103" s="71" t="s">
        <v>2411</v>
      </c>
      <c r="B103" s="78" t="s">
        <v>2507</v>
      </c>
      <c r="C103" s="79">
        <v>27</v>
      </c>
    </row>
    <row r="104" spans="1:3" s="56" customFormat="1" ht="25.5" customHeight="1">
      <c r="A104" s="71" t="s">
        <v>2411</v>
      </c>
      <c r="B104" s="78" t="s">
        <v>2508</v>
      </c>
      <c r="C104" s="79">
        <v>244</v>
      </c>
    </row>
    <row r="105" spans="1:3" s="56" customFormat="1" ht="25.5" customHeight="1">
      <c r="A105" s="71" t="s">
        <v>2411</v>
      </c>
      <c r="B105" s="78" t="s">
        <v>2509</v>
      </c>
      <c r="C105" s="79">
        <v>30</v>
      </c>
    </row>
    <row r="106" spans="1:3" s="56" customFormat="1" ht="25.5" customHeight="1">
      <c r="A106" s="71" t="s">
        <v>2411</v>
      </c>
      <c r="B106" s="78" t="s">
        <v>2510</v>
      </c>
      <c r="C106" s="79">
        <v>4</v>
      </c>
    </row>
    <row r="107" spans="1:3" s="56" customFormat="1" ht="25.5" customHeight="1">
      <c r="A107" s="71" t="s">
        <v>2411</v>
      </c>
      <c r="B107" s="78" t="s">
        <v>2511</v>
      </c>
      <c r="C107" s="79">
        <v>1</v>
      </c>
    </row>
    <row r="108" spans="1:3" s="56" customFormat="1" ht="25.5" customHeight="1">
      <c r="A108" s="71" t="s">
        <v>2411</v>
      </c>
      <c r="B108" s="78" t="s">
        <v>2512</v>
      </c>
      <c r="C108" s="79">
        <v>124</v>
      </c>
    </row>
    <row r="109" spans="1:3" s="56" customFormat="1" ht="25.5" customHeight="1">
      <c r="A109" s="71" t="s">
        <v>2411</v>
      </c>
      <c r="B109" s="78" t="s">
        <v>2513</v>
      </c>
      <c r="C109" s="79">
        <v>127</v>
      </c>
    </row>
    <row r="110" spans="1:3" s="56" customFormat="1" ht="25.5" customHeight="1">
      <c r="A110" s="71" t="s">
        <v>2411</v>
      </c>
      <c r="B110" s="78" t="s">
        <v>2514</v>
      </c>
      <c r="C110" s="79">
        <v>34</v>
      </c>
    </row>
    <row r="111" spans="1:3" s="56" customFormat="1" ht="25.5" customHeight="1">
      <c r="A111" s="71" t="s">
        <v>2411</v>
      </c>
      <c r="B111" s="78" t="s">
        <v>2515</v>
      </c>
      <c r="C111" s="79">
        <v>607</v>
      </c>
    </row>
    <row r="112" spans="1:3" s="56" customFormat="1" ht="25.5" customHeight="1">
      <c r="A112" s="80" t="s">
        <v>2418</v>
      </c>
      <c r="B112" s="78" t="s">
        <v>2516</v>
      </c>
      <c r="C112" s="79">
        <v>140</v>
      </c>
    </row>
    <row r="113" spans="1:3" s="56" customFormat="1" ht="25.5" customHeight="1">
      <c r="A113" s="80" t="s">
        <v>2418</v>
      </c>
      <c r="B113" s="78" t="s">
        <v>2517</v>
      </c>
      <c r="C113" s="79">
        <v>28</v>
      </c>
    </row>
    <row r="114" spans="1:3" s="56" customFormat="1" ht="25.5" customHeight="1">
      <c r="A114" s="71" t="s">
        <v>2411</v>
      </c>
      <c r="B114" s="78" t="s">
        <v>2518</v>
      </c>
      <c r="C114" s="79">
        <v>106</v>
      </c>
    </row>
    <row r="115" spans="1:3" s="56" customFormat="1" ht="25.5" customHeight="1">
      <c r="A115" s="71" t="s">
        <v>2411</v>
      </c>
      <c r="B115" s="78" t="s">
        <v>2519</v>
      </c>
      <c r="C115" s="79">
        <v>1000</v>
      </c>
    </row>
    <row r="116" spans="1:3" s="56" customFormat="1" ht="25.5" customHeight="1">
      <c r="A116" s="71" t="s">
        <v>2411</v>
      </c>
      <c r="B116" s="78" t="s">
        <v>2520</v>
      </c>
      <c r="C116" s="79">
        <v>475</v>
      </c>
    </row>
    <row r="117" spans="1:3" s="56" customFormat="1" ht="25.5" customHeight="1">
      <c r="A117" s="71" t="s">
        <v>2411</v>
      </c>
      <c r="B117" s="78" t="s">
        <v>2521</v>
      </c>
      <c r="C117" s="79">
        <v>228</v>
      </c>
    </row>
    <row r="118" spans="1:3" s="56" customFormat="1" ht="25.5" customHeight="1">
      <c r="A118" s="71" t="s">
        <v>2411</v>
      </c>
      <c r="B118" s="78" t="s">
        <v>2522</v>
      </c>
      <c r="C118" s="79">
        <v>671</v>
      </c>
    </row>
    <row r="119" spans="1:3" s="56" customFormat="1" ht="25.5" customHeight="1">
      <c r="A119" s="71" t="s">
        <v>2411</v>
      </c>
      <c r="B119" s="78" t="s">
        <v>2523</v>
      </c>
      <c r="C119" s="79">
        <v>20</v>
      </c>
    </row>
    <row r="120" spans="1:3" s="56" customFormat="1" ht="25.5" customHeight="1">
      <c r="A120" s="71" t="s">
        <v>2411</v>
      </c>
      <c r="B120" s="78" t="s">
        <v>2524</v>
      </c>
      <c r="C120" s="79">
        <v>175</v>
      </c>
    </row>
    <row r="121" spans="1:3" s="56" customFormat="1" ht="25.5" customHeight="1">
      <c r="A121" s="71" t="s">
        <v>2411</v>
      </c>
      <c r="B121" s="78" t="s">
        <v>2525</v>
      </c>
      <c r="C121" s="79">
        <v>25</v>
      </c>
    </row>
    <row r="122" spans="1:3" s="56" customFormat="1" ht="25.5" customHeight="1">
      <c r="A122" s="71" t="s">
        <v>2411</v>
      </c>
      <c r="B122" s="78" t="s">
        <v>2525</v>
      </c>
      <c r="C122" s="79">
        <v>28</v>
      </c>
    </row>
    <row r="123" spans="1:3" s="56" customFormat="1" ht="25.5" customHeight="1">
      <c r="A123" s="71" t="s">
        <v>2411</v>
      </c>
      <c r="B123" s="78" t="s">
        <v>2525</v>
      </c>
      <c r="C123" s="79">
        <v>122</v>
      </c>
    </row>
    <row r="124" spans="1:3" s="56" customFormat="1" ht="25.5" customHeight="1">
      <c r="A124" s="71" t="s">
        <v>2411</v>
      </c>
      <c r="B124" s="78" t="s">
        <v>2525</v>
      </c>
      <c r="C124" s="79">
        <v>421</v>
      </c>
    </row>
    <row r="125" spans="1:3" s="56" customFormat="1" ht="25.5" customHeight="1">
      <c r="A125" s="71" t="s">
        <v>2411</v>
      </c>
      <c r="B125" s="78" t="s">
        <v>2526</v>
      </c>
      <c r="C125" s="79">
        <v>18</v>
      </c>
    </row>
    <row r="126" spans="1:3" s="56" customFormat="1" ht="25.5" customHeight="1">
      <c r="A126" s="71" t="s">
        <v>2411</v>
      </c>
      <c r="B126" s="78" t="s">
        <v>2527</v>
      </c>
      <c r="C126" s="79">
        <v>743</v>
      </c>
    </row>
    <row r="127" spans="1:3" s="56" customFormat="1" ht="25.5" customHeight="1">
      <c r="A127" s="71" t="s">
        <v>2411</v>
      </c>
      <c r="B127" s="78" t="s">
        <v>2528</v>
      </c>
      <c r="C127" s="79">
        <v>56</v>
      </c>
    </row>
    <row r="128" spans="1:3" s="56" customFormat="1" ht="25.5" customHeight="1">
      <c r="A128" s="71" t="s">
        <v>2411</v>
      </c>
      <c r="B128" s="78" t="s">
        <v>2529</v>
      </c>
      <c r="C128" s="79">
        <v>4</v>
      </c>
    </row>
    <row r="129" spans="1:3" s="56" customFormat="1" ht="25.5" customHeight="1">
      <c r="A129" s="71" t="s">
        <v>2411</v>
      </c>
      <c r="B129" s="78" t="s">
        <v>2530</v>
      </c>
      <c r="C129" s="79">
        <v>144</v>
      </c>
    </row>
    <row r="130" spans="1:3" s="56" customFormat="1" ht="25.5" customHeight="1">
      <c r="A130" s="71" t="s">
        <v>2411</v>
      </c>
      <c r="B130" s="78" t="s">
        <v>2531</v>
      </c>
      <c r="C130" s="79">
        <v>90</v>
      </c>
    </row>
    <row r="131" spans="1:3" s="56" customFormat="1" ht="25.5" customHeight="1">
      <c r="A131" s="71" t="s">
        <v>2411</v>
      </c>
      <c r="B131" s="78" t="s">
        <v>2532</v>
      </c>
      <c r="C131" s="79">
        <v>21</v>
      </c>
    </row>
    <row r="132" spans="1:3" s="56" customFormat="1" ht="25.5" customHeight="1">
      <c r="A132" s="71" t="s">
        <v>2411</v>
      </c>
      <c r="B132" s="78" t="s">
        <v>2533</v>
      </c>
      <c r="C132" s="79">
        <v>7</v>
      </c>
    </row>
    <row r="133" spans="1:3" s="56" customFormat="1" ht="25.5" customHeight="1">
      <c r="A133" s="71" t="s">
        <v>2411</v>
      </c>
      <c r="B133" s="78" t="s">
        <v>2534</v>
      </c>
      <c r="C133" s="79">
        <v>20</v>
      </c>
    </row>
    <row r="134" spans="1:3" s="56" customFormat="1" ht="25.5" customHeight="1">
      <c r="A134" s="71" t="s">
        <v>2411</v>
      </c>
      <c r="B134" s="78" t="s">
        <v>2535</v>
      </c>
      <c r="C134" s="79">
        <v>225</v>
      </c>
    </row>
    <row r="135" spans="1:3" s="56" customFormat="1" ht="25.5" customHeight="1">
      <c r="A135" s="71" t="s">
        <v>2411</v>
      </c>
      <c r="B135" s="78" t="s">
        <v>2536</v>
      </c>
      <c r="C135" s="79">
        <v>2</v>
      </c>
    </row>
    <row r="136" spans="1:3" s="56" customFormat="1" ht="25.5" customHeight="1">
      <c r="A136" s="71" t="s">
        <v>2411</v>
      </c>
      <c r="B136" s="78" t="s">
        <v>2537</v>
      </c>
      <c r="C136" s="79">
        <v>169</v>
      </c>
    </row>
    <row r="137" spans="1:3" s="56" customFormat="1" ht="25.5" customHeight="1">
      <c r="A137" s="71" t="s">
        <v>2411</v>
      </c>
      <c r="B137" s="78" t="s">
        <v>2538</v>
      </c>
      <c r="C137" s="79">
        <v>55</v>
      </c>
    </row>
    <row r="138" spans="1:3" s="56" customFormat="1" ht="25.5" customHeight="1">
      <c r="A138" s="71" t="s">
        <v>2411</v>
      </c>
      <c r="B138" s="78" t="s">
        <v>2539</v>
      </c>
      <c r="C138" s="79">
        <v>26</v>
      </c>
    </row>
    <row r="139" spans="1:3" s="56" customFormat="1" ht="25.5" customHeight="1">
      <c r="A139" s="80" t="s">
        <v>2418</v>
      </c>
      <c r="B139" s="76" t="s">
        <v>2540</v>
      </c>
      <c r="C139" s="77">
        <v>100</v>
      </c>
    </row>
    <row r="140" spans="1:3" s="56" customFormat="1" ht="25.5" customHeight="1">
      <c r="A140" s="80" t="s">
        <v>2418</v>
      </c>
      <c r="B140" s="78" t="s">
        <v>2541</v>
      </c>
      <c r="C140" s="79">
        <v>19</v>
      </c>
    </row>
    <row r="141" spans="1:3" s="56" customFormat="1" ht="25.5" customHeight="1">
      <c r="A141" s="80" t="s">
        <v>2418</v>
      </c>
      <c r="B141" s="78" t="s">
        <v>2542</v>
      </c>
      <c r="C141" s="79">
        <v>80</v>
      </c>
    </row>
    <row r="142" spans="1:3" s="56" customFormat="1" ht="25.5" customHeight="1">
      <c r="A142" s="80" t="s">
        <v>2418</v>
      </c>
      <c r="B142" s="78" t="s">
        <v>2543</v>
      </c>
      <c r="C142" s="79">
        <v>2298</v>
      </c>
    </row>
    <row r="143" spans="1:3" s="56" customFormat="1" ht="25.5" customHeight="1">
      <c r="A143" s="80" t="s">
        <v>2418</v>
      </c>
      <c r="B143" s="78" t="s">
        <v>2544</v>
      </c>
      <c r="C143" s="79">
        <v>14</v>
      </c>
    </row>
    <row r="144" spans="1:3" s="56" customFormat="1" ht="25.5" customHeight="1">
      <c r="A144" s="80" t="s">
        <v>2418</v>
      </c>
      <c r="B144" s="78" t="s">
        <v>2545</v>
      </c>
      <c r="C144" s="79">
        <v>15</v>
      </c>
    </row>
    <row r="145" spans="1:3" s="56" customFormat="1" ht="25.5" customHeight="1">
      <c r="A145" s="80" t="s">
        <v>2418</v>
      </c>
      <c r="B145" s="78" t="s">
        <v>2546</v>
      </c>
      <c r="C145" s="79">
        <v>36</v>
      </c>
    </row>
    <row r="146" spans="1:3" s="56" customFormat="1" ht="25.5" customHeight="1">
      <c r="A146" s="80" t="s">
        <v>2418</v>
      </c>
      <c r="B146" s="78" t="s">
        <v>2547</v>
      </c>
      <c r="C146" s="79">
        <v>3</v>
      </c>
    </row>
    <row r="147" spans="1:3" s="56" customFormat="1" ht="25.5" customHeight="1">
      <c r="A147" s="80" t="s">
        <v>2418</v>
      </c>
      <c r="B147" s="78" t="s">
        <v>2548</v>
      </c>
      <c r="C147" s="79">
        <v>177</v>
      </c>
    </row>
    <row r="148" spans="1:3" s="56" customFormat="1" ht="25.5" customHeight="1">
      <c r="A148" s="80" t="s">
        <v>2418</v>
      </c>
      <c r="B148" s="78" t="s">
        <v>2549</v>
      </c>
      <c r="C148" s="79">
        <v>1</v>
      </c>
    </row>
    <row r="149" spans="1:3" s="56" customFormat="1" ht="25.5" customHeight="1">
      <c r="A149" s="80" t="s">
        <v>2418</v>
      </c>
      <c r="B149" s="78" t="s">
        <v>2550</v>
      </c>
      <c r="C149" s="79">
        <v>78</v>
      </c>
    </row>
    <row r="150" spans="1:3" s="56" customFormat="1" ht="25.5" customHeight="1">
      <c r="A150" s="80" t="s">
        <v>2418</v>
      </c>
      <c r="B150" s="78" t="s">
        <v>2551</v>
      </c>
      <c r="C150" s="79">
        <v>0</v>
      </c>
    </row>
    <row r="151" spans="1:3" s="56" customFormat="1" ht="25.5" customHeight="1">
      <c r="A151" s="71" t="s">
        <v>2411</v>
      </c>
      <c r="B151" s="78" t="s">
        <v>2552</v>
      </c>
      <c r="C151" s="81">
        <v>78</v>
      </c>
    </row>
    <row r="152" spans="1:3" s="56" customFormat="1" ht="25.5" customHeight="1">
      <c r="A152" s="71" t="s">
        <v>2411</v>
      </c>
      <c r="B152" s="78" t="s">
        <v>2553</v>
      </c>
      <c r="C152" s="79">
        <v>8</v>
      </c>
    </row>
    <row r="153" spans="1:3" s="56" customFormat="1" ht="25.5" customHeight="1">
      <c r="A153" s="71" t="s">
        <v>2411</v>
      </c>
      <c r="B153" s="78" t="s">
        <v>2554</v>
      </c>
      <c r="C153" s="79">
        <v>5</v>
      </c>
    </row>
    <row r="154" spans="1:3" s="56" customFormat="1" ht="25.5" customHeight="1">
      <c r="A154" s="71" t="s">
        <v>2411</v>
      </c>
      <c r="B154" s="78" t="s">
        <v>2555</v>
      </c>
      <c r="C154" s="79">
        <v>120</v>
      </c>
    </row>
    <row r="155" spans="1:3" s="56" customFormat="1" ht="25.5" customHeight="1">
      <c r="A155" s="71" t="s">
        <v>2411</v>
      </c>
      <c r="B155" s="78" t="s">
        <v>2556</v>
      </c>
      <c r="C155" s="79">
        <v>122</v>
      </c>
    </row>
    <row r="156" spans="1:3" s="56" customFormat="1" ht="25.5" customHeight="1">
      <c r="A156" s="71" t="s">
        <v>2411</v>
      </c>
      <c r="B156" s="78" t="s">
        <v>2557</v>
      </c>
      <c r="C156" s="79">
        <v>65</v>
      </c>
    </row>
    <row r="157" spans="1:3" s="56" customFormat="1" ht="25.5" customHeight="1">
      <c r="A157" s="71" t="s">
        <v>2411</v>
      </c>
      <c r="B157" s="78" t="s">
        <v>2558</v>
      </c>
      <c r="C157" s="79">
        <v>31</v>
      </c>
    </row>
    <row r="158" spans="1:3" s="56" customFormat="1" ht="25.5" customHeight="1">
      <c r="A158" s="71" t="s">
        <v>2411</v>
      </c>
      <c r="B158" s="78" t="s">
        <v>2559</v>
      </c>
      <c r="C158" s="79">
        <v>12</v>
      </c>
    </row>
    <row r="159" spans="1:3" s="56" customFormat="1" ht="25.5" customHeight="1">
      <c r="A159" s="71" t="s">
        <v>2411</v>
      </c>
      <c r="B159" s="78" t="s">
        <v>2560</v>
      </c>
      <c r="C159" s="79">
        <v>46</v>
      </c>
    </row>
    <row r="160" spans="1:3" s="56" customFormat="1" ht="25.5" customHeight="1">
      <c r="A160" s="71" t="s">
        <v>2411</v>
      </c>
      <c r="B160" s="78" t="s">
        <v>2561</v>
      </c>
      <c r="C160" s="79">
        <v>17</v>
      </c>
    </row>
    <row r="161" spans="1:3" s="56" customFormat="1" ht="25.5" customHeight="1">
      <c r="A161" s="71" t="s">
        <v>2411</v>
      </c>
      <c r="B161" s="78" t="s">
        <v>2562</v>
      </c>
      <c r="C161" s="79">
        <v>12</v>
      </c>
    </row>
    <row r="162" spans="1:3" s="56" customFormat="1" ht="25.5" customHeight="1">
      <c r="A162" s="71" t="s">
        <v>2411</v>
      </c>
      <c r="B162" s="78" t="s">
        <v>2563</v>
      </c>
      <c r="C162" s="79">
        <v>26</v>
      </c>
    </row>
    <row r="163" spans="1:3" s="56" customFormat="1" ht="25.5" customHeight="1">
      <c r="A163" s="71" t="s">
        <v>2411</v>
      </c>
      <c r="B163" s="78" t="s">
        <v>2564</v>
      </c>
      <c r="C163" s="79">
        <v>14</v>
      </c>
    </row>
    <row r="164" spans="1:3" s="56" customFormat="1" ht="25.5" customHeight="1">
      <c r="A164" s="71" t="s">
        <v>2411</v>
      </c>
      <c r="B164" s="78" t="s">
        <v>2564</v>
      </c>
      <c r="C164" s="79">
        <v>273</v>
      </c>
    </row>
    <row r="165" spans="1:3" s="56" customFormat="1" ht="25.5" customHeight="1">
      <c r="A165" s="71" t="s">
        <v>2411</v>
      </c>
      <c r="B165" s="78" t="s">
        <v>2565</v>
      </c>
      <c r="C165" s="79">
        <v>18</v>
      </c>
    </row>
    <row r="166" spans="1:3" s="56" customFormat="1" ht="25.5" customHeight="1">
      <c r="A166" s="71" t="s">
        <v>2411</v>
      </c>
      <c r="B166" s="78" t="s">
        <v>2490</v>
      </c>
      <c r="C166" s="79">
        <v>100</v>
      </c>
    </row>
    <row r="167" spans="1:3" s="56" customFormat="1" ht="25.5" customHeight="1">
      <c r="A167" s="71" t="s">
        <v>2411</v>
      </c>
      <c r="B167" s="78" t="s">
        <v>2566</v>
      </c>
      <c r="C167" s="79">
        <v>3</v>
      </c>
    </row>
    <row r="168" spans="1:3" s="56" customFormat="1" ht="25.5" customHeight="1">
      <c r="A168" s="71" t="s">
        <v>2411</v>
      </c>
      <c r="B168" s="78" t="s">
        <v>2567</v>
      </c>
      <c r="C168" s="79">
        <v>3</v>
      </c>
    </row>
    <row r="169" spans="1:3" s="56" customFormat="1" ht="25.5" customHeight="1">
      <c r="A169" s="71" t="s">
        <v>2411</v>
      </c>
      <c r="B169" s="78" t="s">
        <v>2568</v>
      </c>
      <c r="C169" s="79">
        <v>0</v>
      </c>
    </row>
    <row r="170" spans="1:3" s="56" customFormat="1" ht="25.5" customHeight="1">
      <c r="A170" s="71" t="s">
        <v>2411</v>
      </c>
      <c r="B170" s="78" t="s">
        <v>2569</v>
      </c>
      <c r="C170" s="79">
        <v>197</v>
      </c>
    </row>
    <row r="171" spans="1:3" s="56" customFormat="1" ht="25.5" customHeight="1">
      <c r="A171" s="71" t="s">
        <v>2411</v>
      </c>
      <c r="B171" s="78" t="s">
        <v>2570</v>
      </c>
      <c r="C171" s="79">
        <v>23</v>
      </c>
    </row>
    <row r="172" spans="1:3" s="56" customFormat="1" ht="25.5" customHeight="1">
      <c r="A172" s="71" t="s">
        <v>2411</v>
      </c>
      <c r="B172" s="78" t="s">
        <v>2571</v>
      </c>
      <c r="C172" s="79">
        <v>137</v>
      </c>
    </row>
    <row r="173" spans="1:3" s="56" customFormat="1" ht="25.5" customHeight="1">
      <c r="A173" s="71" t="s">
        <v>2411</v>
      </c>
      <c r="B173" s="78" t="s">
        <v>2572</v>
      </c>
      <c r="C173" s="79">
        <v>20</v>
      </c>
    </row>
    <row r="174" spans="1:3" s="56" customFormat="1" ht="25.5" customHeight="1">
      <c r="A174" s="71" t="s">
        <v>2411</v>
      </c>
      <c r="B174" s="78" t="s">
        <v>2573</v>
      </c>
      <c r="C174" s="79">
        <v>12</v>
      </c>
    </row>
    <row r="175" spans="1:3" s="56" customFormat="1" ht="25.5" customHeight="1">
      <c r="A175" s="71" t="s">
        <v>2411</v>
      </c>
      <c r="B175" s="78" t="s">
        <v>2574</v>
      </c>
      <c r="C175" s="79">
        <v>42</v>
      </c>
    </row>
    <row r="176" spans="1:3" s="56" customFormat="1" ht="25.5" customHeight="1">
      <c r="A176" s="71" t="s">
        <v>2411</v>
      </c>
      <c r="B176" s="78" t="s">
        <v>2575</v>
      </c>
      <c r="C176" s="79">
        <v>21</v>
      </c>
    </row>
    <row r="177" spans="1:3" s="56" customFormat="1" ht="25.5" customHeight="1">
      <c r="A177" s="71" t="s">
        <v>2411</v>
      </c>
      <c r="B177" s="78" t="s">
        <v>2576</v>
      </c>
      <c r="C177" s="79">
        <v>100</v>
      </c>
    </row>
    <row r="178" spans="1:3" s="56" customFormat="1" ht="25.5" customHeight="1">
      <c r="A178" s="71" t="s">
        <v>2411</v>
      </c>
      <c r="B178" s="78" t="s">
        <v>2577</v>
      </c>
      <c r="C178" s="79">
        <v>1</v>
      </c>
    </row>
    <row r="179" spans="1:3" s="56" customFormat="1" ht="25.5" customHeight="1">
      <c r="A179" s="71" t="s">
        <v>2411</v>
      </c>
      <c r="B179" s="78" t="s">
        <v>2578</v>
      </c>
      <c r="C179" s="79">
        <v>411</v>
      </c>
    </row>
    <row r="180" spans="1:3" s="56" customFormat="1" ht="25.5" customHeight="1">
      <c r="A180" s="71" t="s">
        <v>2411</v>
      </c>
      <c r="B180" s="82" t="s">
        <v>2579</v>
      </c>
      <c r="C180" s="77">
        <v>1380</v>
      </c>
    </row>
    <row r="181" spans="1:3" s="56" customFormat="1" ht="25.5" customHeight="1">
      <c r="A181" s="71" t="s">
        <v>2411</v>
      </c>
      <c r="B181" s="83" t="s">
        <v>2580</v>
      </c>
      <c r="C181" s="84">
        <v>479</v>
      </c>
    </row>
    <row r="182" spans="1:3" s="56" customFormat="1" ht="25.5" customHeight="1">
      <c r="A182" s="71" t="s">
        <v>2411</v>
      </c>
      <c r="B182" s="78" t="s">
        <v>2581</v>
      </c>
      <c r="C182" s="79">
        <v>3260</v>
      </c>
    </row>
    <row r="183" spans="1:3" s="56" customFormat="1" ht="25.5" customHeight="1">
      <c r="A183" s="71" t="s">
        <v>2411</v>
      </c>
      <c r="B183" s="72" t="s">
        <v>2582</v>
      </c>
      <c r="C183" s="73">
        <v>2514</v>
      </c>
    </row>
    <row r="184" spans="1:3" s="56" customFormat="1" ht="25.5" customHeight="1">
      <c r="A184" s="71" t="s">
        <v>2411</v>
      </c>
      <c r="B184" s="72" t="s">
        <v>2583</v>
      </c>
      <c r="C184" s="79">
        <v>578</v>
      </c>
    </row>
    <row r="185" spans="1:3" s="56" customFormat="1" ht="25.5" customHeight="1">
      <c r="A185" s="71" t="s">
        <v>2411</v>
      </c>
      <c r="B185" s="72" t="s">
        <v>2584</v>
      </c>
      <c r="C185" s="79">
        <v>143</v>
      </c>
    </row>
    <row r="186" spans="1:3" s="56" customFormat="1" ht="25.5" customHeight="1">
      <c r="A186" s="71" t="s">
        <v>2411</v>
      </c>
      <c r="B186" s="85" t="s">
        <v>2585</v>
      </c>
      <c r="C186" s="79">
        <v>300</v>
      </c>
    </row>
    <row r="187" spans="1:3" s="56" customFormat="1" ht="25.5" customHeight="1">
      <c r="A187" s="71" t="s">
        <v>2411</v>
      </c>
      <c r="B187" s="78" t="s">
        <v>2586</v>
      </c>
      <c r="C187" s="73">
        <v>944</v>
      </c>
    </row>
    <row r="188" spans="1:3" s="56" customFormat="1" ht="25.5" customHeight="1">
      <c r="A188" s="71" t="s">
        <v>2411</v>
      </c>
      <c r="B188" s="78" t="s">
        <v>2587</v>
      </c>
      <c r="C188" s="79">
        <v>305</v>
      </c>
    </row>
    <row r="189" spans="1:3" s="56" customFormat="1" ht="25.5" customHeight="1">
      <c r="A189" s="71" t="s">
        <v>2411</v>
      </c>
      <c r="B189" s="78" t="s">
        <v>2588</v>
      </c>
      <c r="C189" s="79">
        <v>16</v>
      </c>
    </row>
    <row r="190" spans="1:3" s="53" customFormat="1" ht="25.5" customHeight="1">
      <c r="A190" s="86" t="s">
        <v>2589</v>
      </c>
      <c r="B190" s="87"/>
      <c r="C190" s="88">
        <f>SUM(C5:C189)</f>
        <v>39272</v>
      </c>
    </row>
  </sheetData>
  <sheetProtection/>
  <mergeCells count="3">
    <mergeCell ref="A1:C1"/>
    <mergeCell ref="A2:C2"/>
    <mergeCell ref="A190:B19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5"/>
  <sheetViews>
    <sheetView zoomScaleSheetLayoutView="100" workbookViewId="0" topLeftCell="A1">
      <selection activeCell="E5" sqref="E5"/>
    </sheetView>
  </sheetViews>
  <sheetFormatPr defaultColWidth="9.00390625" defaultRowHeight="14.25"/>
  <cols>
    <col min="1" max="5" width="23.25390625" style="0" customWidth="1"/>
  </cols>
  <sheetData>
    <row r="1" spans="1:5" ht="72.75" customHeight="1">
      <c r="A1" s="41" t="s">
        <v>2590</v>
      </c>
      <c r="B1" s="42"/>
      <c r="C1" s="42"/>
      <c r="D1" s="42"/>
      <c r="E1" s="42"/>
    </row>
    <row r="2" ht="39" customHeight="1">
      <c r="E2" s="43" t="s">
        <v>710</v>
      </c>
    </row>
    <row r="3" spans="1:5" ht="60" customHeight="1">
      <c r="A3" s="44" t="s">
        <v>2591</v>
      </c>
      <c r="B3" s="45" t="s">
        <v>2592</v>
      </c>
      <c r="C3" s="46"/>
      <c r="D3" s="45" t="s">
        <v>2592</v>
      </c>
      <c r="E3" s="46"/>
    </row>
    <row r="4" spans="1:5" ht="51" customHeight="1">
      <c r="A4" s="47"/>
      <c r="B4" s="48" t="s">
        <v>1759</v>
      </c>
      <c r="C4" s="48" t="s">
        <v>2593</v>
      </c>
      <c r="D4" s="48" t="s">
        <v>1759</v>
      </c>
      <c r="E4" s="48" t="s">
        <v>2594</v>
      </c>
    </row>
    <row r="5" spans="1:5" ht="57" customHeight="1">
      <c r="A5" s="48" t="s">
        <v>2595</v>
      </c>
      <c r="B5" s="48">
        <f>C5</f>
        <v>15000</v>
      </c>
      <c r="C5" s="48">
        <v>15000</v>
      </c>
      <c r="D5" s="48">
        <f>E5</f>
        <v>10735</v>
      </c>
      <c r="E5" s="48">
        <v>10735</v>
      </c>
    </row>
  </sheetData>
  <sheetProtection/>
  <mergeCells count="4">
    <mergeCell ref="A1:E1"/>
    <mergeCell ref="B3:C3"/>
    <mergeCell ref="D3:E3"/>
    <mergeCell ref="A3:A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2021-04-02T09:32:04Z</dcterms:created>
  <dcterms:modified xsi:type="dcterms:W3CDTF">2021-10-25T01:46:50Z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